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L:\2026莫言娟\1财富园2号A幢构造柱沉降施工整改工程\"/>
    </mc:Choice>
  </mc:AlternateContent>
  <xr:revisionPtr revIDLastSave="0" documentId="13_ncr:1_{CDBC6A2E-4D22-4143-AB98-CB71D190B2EC}" xr6:coauthVersionLast="47" xr6:coauthVersionMax="47" xr10:uidLastSave="{00000000-0000-0000-0000-000000000000}"/>
  <bookViews>
    <workbookView xWindow="-108" yWindow="-108" windowWidth="23256" windowHeight="12576" activeTab="1" xr2:uid="{00000000-000D-0000-FFFF-FFFF00000000}"/>
  </bookViews>
  <sheets>
    <sheet name="投标报价书封面" sheetId="2" r:id="rId1"/>
    <sheet name="投标报价书" sheetId="1" r:id="rId2"/>
  </sheets>
  <definedNames>
    <definedName name="_xlnm.Print_Titles" localSheetId="1">投标报价书!$2:$2</definedName>
  </definedNames>
  <calcPr calcId="181029"/>
</workbook>
</file>

<file path=xl/calcChain.xml><?xml version="1.0" encoding="utf-8"?>
<calcChain xmlns="http://schemas.openxmlformats.org/spreadsheetml/2006/main">
  <c r="G53" i="1" l="1"/>
  <c r="I52" i="1"/>
  <c r="G52" i="1"/>
  <c r="I51" i="1"/>
  <c r="G51" i="1"/>
  <c r="E51" i="1"/>
  <c r="I50" i="1"/>
  <c r="G50" i="1"/>
  <c r="E50" i="1"/>
  <c r="I49" i="1"/>
  <c r="G49" i="1"/>
  <c r="I48" i="1"/>
  <c r="G48" i="1"/>
  <c r="I47" i="1"/>
  <c r="G47" i="1"/>
  <c r="I46" i="1"/>
  <c r="G46" i="1"/>
  <c r="I45" i="1"/>
  <c r="G45" i="1"/>
  <c r="I44" i="1"/>
  <c r="G44" i="1"/>
  <c r="I43" i="1"/>
  <c r="G43" i="1"/>
  <c r="I42" i="1"/>
  <c r="G42" i="1"/>
  <c r="I41" i="1"/>
  <c r="G41" i="1"/>
  <c r="I40" i="1"/>
  <c r="G40" i="1"/>
  <c r="I39" i="1"/>
  <c r="G39" i="1"/>
  <c r="I38" i="1"/>
  <c r="G38" i="1"/>
  <c r="I37" i="1"/>
  <c r="G37" i="1"/>
  <c r="I36" i="1"/>
  <c r="G36" i="1"/>
  <c r="E36" i="1"/>
  <c r="I35" i="1"/>
  <c r="G35" i="1"/>
  <c r="E35" i="1"/>
  <c r="I34" i="1"/>
  <c r="G34" i="1"/>
  <c r="E34" i="1"/>
  <c r="I33" i="1"/>
  <c r="G33" i="1"/>
  <c r="E33" i="1"/>
  <c r="I32" i="1"/>
  <c r="G32" i="1"/>
  <c r="E32" i="1"/>
  <c r="I31" i="1"/>
  <c r="G31" i="1"/>
  <c r="I30" i="1"/>
  <c r="G30" i="1"/>
  <c r="E30" i="1"/>
  <c r="I29" i="1"/>
  <c r="G29" i="1"/>
  <c r="E29" i="1"/>
  <c r="I28" i="1"/>
  <c r="G28" i="1"/>
  <c r="E28" i="1"/>
  <c r="I27" i="1"/>
  <c r="G27" i="1"/>
  <c r="I26" i="1"/>
  <c r="G26" i="1"/>
  <c r="I25" i="1"/>
  <c r="G25" i="1"/>
  <c r="E25" i="1"/>
  <c r="I24" i="1"/>
  <c r="G24" i="1"/>
  <c r="I23" i="1"/>
  <c r="G23" i="1"/>
  <c r="I22" i="1"/>
  <c r="G22" i="1"/>
  <c r="I21" i="1"/>
  <c r="G21" i="1"/>
  <c r="I20" i="1"/>
  <c r="G20" i="1"/>
  <c r="I19" i="1"/>
  <c r="G19" i="1"/>
  <c r="E19" i="1"/>
  <c r="I18" i="1"/>
  <c r="G18" i="1"/>
  <c r="I17" i="1"/>
  <c r="G17" i="1"/>
  <c r="I16" i="1"/>
  <c r="G16" i="1"/>
  <c r="I15" i="1"/>
  <c r="G15" i="1"/>
  <c r="I14" i="1"/>
  <c r="G14" i="1"/>
  <c r="I13" i="1"/>
  <c r="G13" i="1"/>
  <c r="I12" i="1"/>
  <c r="G12" i="1"/>
  <c r="I11" i="1"/>
  <c r="G11" i="1"/>
  <c r="I10" i="1"/>
  <c r="I53" i="1" s="1"/>
  <c r="G10" i="1"/>
  <c r="I9" i="1"/>
  <c r="G9" i="1"/>
  <c r="I8" i="1"/>
  <c r="G8" i="1"/>
  <c r="E8" i="1"/>
  <c r="I7" i="1"/>
  <c r="G7" i="1"/>
  <c r="E7" i="1"/>
  <c r="I6" i="1"/>
  <c r="G6" i="1"/>
  <c r="E6" i="1"/>
  <c r="I5" i="1"/>
  <c r="G5" i="1"/>
  <c r="I4" i="1"/>
  <c r="G4" i="1"/>
  <c r="E4" i="1"/>
  <c r="I3" i="1"/>
  <c r="G3" i="1"/>
  <c r="E3" i="1"/>
</calcChain>
</file>

<file path=xl/sharedStrings.xml><?xml version="1.0" encoding="utf-8"?>
<sst xmlns="http://schemas.openxmlformats.org/spreadsheetml/2006/main" count="179" uniqueCount="138">
  <si>
    <r>
      <rPr>
        <b/>
        <sz val="12"/>
        <color theme="1"/>
        <rFont val="等线"/>
        <family val="3"/>
        <charset val="134"/>
        <scheme val="minor"/>
      </rPr>
      <t>项目编号：【YHS】ZB—2026</t>
    </r>
    <r>
      <rPr>
        <b/>
        <sz val="12"/>
        <color indexed="8"/>
        <rFont val="宋体"/>
        <family val="3"/>
        <charset val="134"/>
      </rPr>
      <t>—</t>
    </r>
    <r>
      <rPr>
        <b/>
        <sz val="12"/>
        <color indexed="8"/>
        <rFont val="等线"/>
        <family val="3"/>
        <charset val="134"/>
      </rPr>
      <t>01</t>
    </r>
  </si>
  <si>
    <t>财富园2号A幢构造柱沉降施工整改工程</t>
  </si>
  <si>
    <t>投</t>
  </si>
  <si>
    <t>标</t>
  </si>
  <si>
    <t>报</t>
  </si>
  <si>
    <t>价</t>
  </si>
  <si>
    <t>书</t>
  </si>
  <si>
    <r>
      <rPr>
        <sz val="16"/>
        <color indexed="8"/>
        <rFont val="Times New Roman"/>
        <family val="1"/>
      </rPr>
      <t xml:space="preserve">      </t>
    </r>
    <r>
      <rPr>
        <sz val="16"/>
        <color indexed="8"/>
        <rFont val="宋体"/>
        <family val="3"/>
        <charset val="134"/>
      </rPr>
      <t>投标单位：</t>
    </r>
    <r>
      <rPr>
        <u/>
        <sz val="16"/>
        <color indexed="8"/>
        <rFont val="Times New Roman"/>
        <family val="1"/>
      </rPr>
      <t xml:space="preserve">                                                       </t>
    </r>
    <r>
      <rPr>
        <sz val="16"/>
        <color indexed="8"/>
        <rFont val="宋体"/>
        <family val="3"/>
        <charset val="134"/>
      </rPr>
      <t>（盖章）</t>
    </r>
  </si>
  <si>
    <r>
      <rPr>
        <sz val="16"/>
        <color rgb="FF000000"/>
        <rFont val="Times New Roman"/>
        <family val="1"/>
      </rPr>
      <t xml:space="preserve">    </t>
    </r>
    <r>
      <rPr>
        <sz val="16"/>
        <color indexed="8"/>
        <rFont val="宋体"/>
        <family val="3"/>
        <charset val="134"/>
      </rPr>
      <t>法定</t>
    </r>
    <r>
      <rPr>
        <sz val="16"/>
        <color indexed="8"/>
        <rFont val="Times New Roman"/>
        <family val="1"/>
      </rPr>
      <t xml:space="preserve"> </t>
    </r>
    <r>
      <rPr>
        <sz val="16"/>
        <color indexed="8"/>
        <rFont val="宋体"/>
        <family val="3"/>
        <charset val="134"/>
      </rPr>
      <t>（委托）代理人：</t>
    </r>
    <r>
      <rPr>
        <u/>
        <sz val="16"/>
        <color indexed="8"/>
        <rFont val="Times New Roman"/>
        <family val="1"/>
      </rPr>
      <t xml:space="preserve">                                   </t>
    </r>
    <r>
      <rPr>
        <sz val="16"/>
        <color indexed="8"/>
        <rFont val="宋体"/>
        <family val="3"/>
        <charset val="134"/>
      </rPr>
      <t>（签字或盖章）</t>
    </r>
  </si>
  <si>
    <r>
      <rPr>
        <sz val="16"/>
        <color rgb="FF000000"/>
        <rFont val="Times New Roman"/>
        <family val="1"/>
      </rPr>
      <t xml:space="preserve">        </t>
    </r>
    <r>
      <rPr>
        <sz val="16"/>
        <color indexed="8"/>
        <rFont val="宋体"/>
        <family val="3"/>
        <charset val="134"/>
      </rPr>
      <t>投标日期：</t>
    </r>
    <r>
      <rPr>
        <sz val="16"/>
        <color indexed="8"/>
        <rFont val="Times New Roman"/>
        <family val="1"/>
      </rPr>
      <t xml:space="preserve">         </t>
    </r>
    <r>
      <rPr>
        <sz val="16"/>
        <color indexed="8"/>
        <rFont val="宋体"/>
        <family val="3"/>
        <charset val="134"/>
      </rPr>
      <t>年</t>
    </r>
    <r>
      <rPr>
        <sz val="16"/>
        <color indexed="8"/>
        <rFont val="Times New Roman"/>
        <family val="1"/>
      </rPr>
      <t xml:space="preserve">      </t>
    </r>
    <r>
      <rPr>
        <sz val="16"/>
        <color indexed="8"/>
        <rFont val="宋体"/>
        <family val="3"/>
        <charset val="134"/>
      </rPr>
      <t>月</t>
    </r>
    <r>
      <rPr>
        <sz val="16"/>
        <color indexed="8"/>
        <rFont val="Times New Roman"/>
        <family val="1"/>
      </rPr>
      <t xml:space="preserve">     </t>
    </r>
    <r>
      <rPr>
        <sz val="16"/>
        <color indexed="8"/>
        <rFont val="宋体"/>
        <family val="3"/>
        <charset val="134"/>
      </rPr>
      <t>日</t>
    </r>
  </si>
  <si>
    <t>财富园2号A幢构造柱沉降施工整改工程投标报价书</t>
  </si>
  <si>
    <t>序号</t>
  </si>
  <si>
    <t>工程名称</t>
  </si>
  <si>
    <t>项目特征及工作内容</t>
  </si>
  <si>
    <t>单位</t>
  </si>
  <si>
    <t>暂定工程量</t>
  </si>
  <si>
    <t>单价限价（元）</t>
  </si>
  <si>
    <t>限价小计（元）</t>
  </si>
  <si>
    <t>含税单价报价（元）</t>
  </si>
  <si>
    <t>小计（元）</t>
  </si>
  <si>
    <t>备注</t>
  </si>
  <si>
    <t>金属门窗拆除</t>
  </si>
  <si>
    <t>[项目特征]
1.拆除种类:铝合金窗
2.门窗洞口尺寸:综合考虑
3.场内运距:综合考虑
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1.拆除
2.控制扬尘
3.清理
4.场内运输</t>
  </si>
  <si>
    <t>㎡</t>
  </si>
  <si>
    <t>30墙体拆除</t>
  </si>
  <si>
    <t>[项目特征]
1.砌体名称:砖砌体
2.砌体材质:标砖
3.拆除高度:综合考虑
4.场内运距:综合考虑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1.拆除
2.控制扬尘
3.清理
4.场内运输</t>
  </si>
  <si>
    <r>
      <rPr>
        <sz val="9"/>
        <color indexed="8"/>
        <rFont val="方正仿宋_GBK"/>
        <family val="4"/>
        <charset val="134"/>
      </rPr>
      <t>m</t>
    </r>
    <r>
      <rPr>
        <sz val="9"/>
        <color indexed="8"/>
        <rFont val="宋体"/>
        <family val="3"/>
        <charset val="134"/>
      </rPr>
      <t>³</t>
    </r>
  </si>
  <si>
    <t>柱子拆除</t>
  </si>
  <si>
    <t xml:space="preserve">
[项目特征]
1.构件名称:柱子
2.拆除构件的厚度或规格尺寸:800*550
3.场内运距:综合考虑
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[工作内容]1.拆除
2.控制扬尘
3.清理
4.场内运输</t>
  </si>
  <si>
    <t>拆除隔断砖墙</t>
  </si>
  <si>
    <t>[项目特征]
1.砌体名称:砖砌体
2.砌体材质:标砖
3.拆除高度:综合考虑
4.场内运距:综合考虑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1.拆除
2.控制扬尘3.清理
4.场内运输</t>
  </si>
  <si>
    <t>天棚吊顶拆除</t>
  </si>
  <si>
    <t>[项目特征]
1.拆除的基层类型:综合考虑2.龙骨及饰面种类:综合考虑
3.场内运距:综合考虑
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1.拆除
2.控制扬尘
3.清理
4.场内运输</t>
  </si>
  <si>
    <t>地砖拆除</t>
  </si>
  <si>
    <t>[项目特征]
1.拆除的基层类型:综合考虑2.饰面材料种类及厚度:综合考虑3.场内运距:综合考虑
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1.拆除
2.控制扬尘
3.清理
4.场内运输</t>
  </si>
  <si>
    <t>垫层拆除</t>
  </si>
  <si>
    <t>[项目特征]                                                                 1.构件名称:5cm垫层2.场内运距:综合考虑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                                                                 1.拆除2.控制扬尘3.清理4.场内运输</t>
  </si>
  <si>
    <t>空调内外机拆除</t>
  </si>
  <si>
    <t>[项目特征]
1.名称:空调内外机拆除
2.型号:综合考虑3.规格:综合考虑
4.安装形式:综合考虑
5.质量:综合考虑
6.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
1.本体安装或组装、调试
2.设备支架制作、安装
3.补刷(喷)油漆</t>
  </si>
  <si>
    <t>台</t>
  </si>
  <si>
    <t>穿管线拆除</t>
  </si>
  <si>
    <t>[项目特征]
1.拆除部位:综合考虑
2.拆除管线种类:穿线管
3.拆除管线规格:DN20
4.场内运距:综合考虑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1.拆除
2.控制扬尘3.清理
4.场内运输</t>
  </si>
  <si>
    <t>M</t>
  </si>
  <si>
    <t>电线拆除</t>
  </si>
  <si>
    <t>[项目特征]
1.拆除部位:综合考虑
2.拆除线种类:铜芯线
3.拆除管线规格:2.5mm2
4.场内运距:综合考虑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1.拆除
2.控制扬尘
3.清理
4.场内运输</t>
  </si>
  <si>
    <t>网线拆除</t>
  </si>
  <si>
    <t>[项目特征]
1.拆除部位:综合考虑
2.拆除线种类:网线3.场内运距:综合考虑
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
1.拆除
2.控制扬尘
3.清理
4.场内运输</t>
  </si>
  <si>
    <t>灯具拆除</t>
  </si>
  <si>
    <t>[项目特征]
1.拆除灯具高度:综合考虑
2.灯具种类:吸顶灯
3.场内运距:综合考虑
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
1.拆除
2.控制扬尘
3.清理
4.场内运输</t>
  </si>
  <si>
    <t>套</t>
  </si>
  <si>
    <t>保护消防管</t>
  </si>
  <si>
    <t>[项目特征]
1.龙骨材料种类、规格、中距:轻钢龙骨2.基层材料种类、规格:18mm厚木工板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1.基层清理
2.龙骨制作、运输、安装3.钉隔离层
4.基层铺钉
5.面层铺贴</t>
  </si>
  <si>
    <t>空调安装</t>
  </si>
  <si>
    <t>[项目特征]
1.名称:空调安装
2.型号:综合考虑
3.规格:综合考虑
4.安装形式:综合考虑
5.质量:综合考虑
6.其他:设备利旧
7.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
1.本体安装或组装、调试
2.设备支架制作、安装
3.补刷(喷)油漆</t>
  </si>
  <si>
    <t>空调铜管</t>
  </si>
  <si>
    <r>
      <rPr>
        <sz val="9"/>
        <color theme="1"/>
        <rFont val="方正仿宋_GBK"/>
        <family val="4"/>
        <charset val="134"/>
      </rPr>
      <t>[项目特征]
1.安装部位:室内
2.介质:制冷剂
3.规格:</t>
    </r>
    <r>
      <rPr>
        <sz val="9"/>
        <color indexed="8"/>
        <rFont val="Kingsoft UE"/>
        <family val="1"/>
      </rPr>
      <t>A</t>
    </r>
    <r>
      <rPr>
        <sz val="9"/>
        <color indexed="8"/>
        <rFont val="方正仿宋_GBK"/>
        <family val="4"/>
        <charset val="134"/>
      </rPr>
      <t>12.7
4.相关实验;包含氮气试压氮气吹扫、真空干燥试验
5.保温:温采用橡塑保温材料，入≤0.04W/(m.K),难燃B1级,湿阻因子μ&gt;10000，密≤100kg/m3
6.其他:满足相关规范
7.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1.管道安装
2.压力试验3.吹扫4.管道标识</t>
    </r>
  </si>
  <si>
    <t>m</t>
  </si>
  <si>
    <t>消防管道支架制作安装</t>
  </si>
  <si>
    <t>[项目特征]
1.材质:50*3镀锌角钢
2.安装方式:满足相关规范
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1.制作、安装</t>
  </si>
  <si>
    <t>kg</t>
  </si>
  <si>
    <t xml:space="preserve">
绿植移栽</t>
  </si>
  <si>
    <t>[项目特征]
1.种类:地被灌木
2.根盘直径:综合考虑
3.冠从高:0.3-0.4米
4.栽植密度:54株/m2                                                       5.起挖方式:综合考虑
6.养护期:1年，成活率100%
7.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1.起挖
2.运输
3.栽植
4.养护</t>
  </si>
  <si>
    <t>矩形柱</t>
  </si>
  <si>
    <t>[项目特征]
1.混凝土种类:自拌砼
2.混凝土强度等级:C303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1.模板及支架(撑)制作、安装、拆除、堆放、运输及清理模内杂物、刷隔离剂等2.混凝土制作、运输、浇筑、振捣、养护</t>
  </si>
  <si>
    <r>
      <rPr>
        <sz val="9"/>
        <color theme="1"/>
        <rFont val="方正仿宋_GBK"/>
        <family val="4"/>
        <charset val="134"/>
      </rPr>
      <t>m</t>
    </r>
    <r>
      <rPr>
        <sz val="9"/>
        <color indexed="8"/>
        <rFont val="宋体"/>
        <family val="3"/>
        <charset val="134"/>
      </rPr>
      <t>³</t>
    </r>
  </si>
  <si>
    <t>现浇构件钢筋</t>
  </si>
  <si>
    <t>[项目特征]
1.钢筋种类、规格:综合考虑
2.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
1.钢筋制作、运输
2.钢筋安装3.焊接(绑扎)</t>
  </si>
  <si>
    <t>t</t>
  </si>
  <si>
    <t>植筋连接-20</t>
  </si>
  <si>
    <t>[项目特征]
1.植筋胶泥种类:满足设计规范
2.植筋长度:满足设计规范
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
1.钻孔及清孔2.灌注胶泥</t>
  </si>
  <si>
    <t>个</t>
  </si>
  <si>
    <t>植筋连接-16</t>
  </si>
  <si>
    <t>植筋连接-12</t>
  </si>
  <si>
    <t>夯实地面</t>
  </si>
  <si>
    <t>[项目特征]
1.密实度:满足设计规范
2.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1.平整2.夯实
3.碾压
4.运输</t>
  </si>
  <si>
    <t>铝合金窗</t>
  </si>
  <si>
    <t>[项目特征]                                                                     1.框、扇材质:90型铝材2.玻璃品种、厚度:6+9A+6mm钢化中空玻璃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1.窗安装2.五金、玻璃安装</t>
  </si>
  <si>
    <t>砌块墙</t>
  </si>
  <si>
    <t>[项目特征]
1.砌块品种、规格、强度等级:加气混凝土砌块
2.砂浆强度等级:M7.5水泥砂浆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1.砂浆制作、运输
2.砌砖、砌块
3.勾缝
4.材料运输</t>
  </si>
  <si>
    <t>多孔砖墙</t>
  </si>
  <si>
    <t>[项目特征]
1.砖品种、规格、强度等级:MU10多孔砖
2.墙体类型:外墙
3.砂浆强度等级、配合比:M7.5水泥砂浆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
1.砂浆制作、运输
2.砌砖
3.刮缝
4.砖压顶砌筑
5.材料运输</t>
  </si>
  <si>
    <t>室内抹灰</t>
  </si>
  <si>
    <t>[项目特征]
1.墙体类型:内墙
2.厚度、砂浆配合比:20mm厚1:3水泥砂浆3.砂浆类型:自拌砂浆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1.基层清理2.砂浆制作、运输3.底层抹灰4.抹面层5.抹装饰面6.勾分格缝</t>
  </si>
  <si>
    <t>室外抹灰</t>
  </si>
  <si>
    <t>[项目特征]
1.墙体类型:外墙
2.厚度、砂浆配合比:20mm厚1:3水泥砂浆3.砂浆类型:自拌砂浆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1.基层清理2.砂浆制作、运输3.底层抹灰4.抹面层5.抹装饰面6.勾分格缝</t>
  </si>
  <si>
    <t>砌块墙钢丝网加固</t>
  </si>
  <si>
    <t>[项目特征]
1.材料品种、规格:0.9mm镀锌钢丝网12.7*12.7
2.加固方式:满足设计相关规范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1.铺贴
2.铆固</t>
  </si>
  <si>
    <t>贴外墙砖</t>
  </si>
  <si>
    <t>[项目特征]
1.安装方式:粘贴2.面层材料品种、规格、颜色:45mm*90mm蓝白砖
3.砂浆:1:2.5水泥砂浆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1.基层清理
2.砂浆制作、运输3.粘结层铺贴
4.面层安装
5.嵌缝
6.刷防护材料
7.磨光、酸洗、打蜡</t>
  </si>
  <si>
    <t>墙面涂膜防水</t>
  </si>
  <si>
    <t>[项目特征]
1.防水膜品种:JS防水涂料
2.涂膜厚度、遍数:1.5mm厚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1.基层处理
2.刷基层处理剂
3.铺布、喷涂防水层</t>
  </si>
  <si>
    <t>室内贴地砖</t>
  </si>
  <si>
    <t>[项目特征]
1.结合层厚度、砂浆配合比:10mm厚1:2.5水泥砂浆
2.面层材料品种、规格、颜色:600*600防滑地砖
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1.基层清理
2.面层铺设、磨边3.嵌缝
4.刷防护材料
5.酸洗、打蜡
6.材料运输</t>
  </si>
  <si>
    <t>墙面喷刷涂料</t>
  </si>
  <si>
    <t>[项目特征]
1.基层类型:抹灰面
2.喷刷涂料部位:内墙面
3.腻子种类:耐水腻子
4.刮腻子要求:4mm厚2遍
5.涂料品种、喷刷遍数:防潮涂料1底两面
6.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1.基层清理
2.刮腻子
3.刷、喷涂料</t>
  </si>
  <si>
    <t>室内吊顶恢复</t>
  </si>
  <si>
    <t>[项目特征]
1.吊顶形式、吊杆规格、高度:M8配套拉爆螺栓连中8全丝吊杆,双向中距≤1200mm,上部与楼板连接2.龙骨材料种类、规格、中距:安装承载轻钢龙骨主龙骨,规格:CS60*27*1.2mm主龙骨,中距≤1200mm,找平后与全丝吊杆固定+安装配套三角暗架专用龙骨,间距按照板缝
3.面层材料品种、规格:600*600硅钙板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1.基层清理、吊杆安装
2.龙骨安装
3.基层板铺贴
4.面层铺贴
5.嵌缝
6.刷防护材料</t>
  </si>
  <si>
    <t>混凝土整体面层</t>
  </si>
  <si>
    <t>[项目特征]                                                                      1.面层厚度、混凝土强度:100mm厚C20混凝土                                                                                 2.混凝土种类:自拌砼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1.混凝土制作、运输、浇筑</t>
  </si>
  <si>
    <t>配穿线管DN20</t>
  </si>
  <si>
    <t>[项目特征]
1.名称:配穿线管2.材质:PVC
3.规格:DN20
4.敷设方式:明配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1.电线管路敷设</t>
  </si>
  <si>
    <t>BV2.5mm2电线</t>
  </si>
  <si>
    <t>[项目特征]
1.配线形式:管内穿线
2.规格:2.5mm2
3.材质:铜芯
4.配线部位:综合考虑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1.配线</t>
  </si>
  <si>
    <t>BV4mm2电线</t>
  </si>
  <si>
    <t>[项目特征]
1.配线形式:管内穿线
2.规格:4mm2
3.材质:铜芯线
4.配线部位:综合考虑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1.配线
2.钢索架设(拉紧装置安装)3.支持体(夹板、绝缘子、槽板等)安装</t>
  </si>
  <si>
    <t>6类网线</t>
  </si>
  <si>
    <t>[项目特征]
1.名称:6类网线
2.规格:8芯
3.敷设方式:管内穿线
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1.敷设
2.标记3.卡接</t>
  </si>
  <si>
    <t>照明开关</t>
  </si>
  <si>
    <t>[项目特征]
1.名称:双控开关
2.材质:PVC
3.规格:68*68
4.安装方式:综合考虑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1.本体安装
2.接线</t>
  </si>
  <si>
    <t>16A空调插座</t>
  </si>
  <si>
    <t>[项目特征]
1.名称:16A空调插座
2.材质:PVC
3.规格:68*68
4.安装方式:综合考虑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1.本体安装
2.接线</t>
  </si>
  <si>
    <t>五孔插座</t>
  </si>
  <si>
    <t>[项目特征]
1.名称:五孔插座
2.材质:PVC3.规格:68*68
4.安装方式:综合考虑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1.本体安装2.接线</t>
  </si>
  <si>
    <t>网络插座</t>
  </si>
  <si>
    <t>[项目特征]
1.名称:网络插座
2.规格:68*68
3.安装方式:综合考虑
4.底盒材质、规格:PVC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1.端接模块
2.安装面板</t>
  </si>
  <si>
    <t>排水沟、截水沟</t>
  </si>
  <si>
    <t>[项目特征]
1.断面尺寸:300*500*2402.基础、垫层:材料品种、厚度:100mm厚C20砼垫层
3.砌体材料:标准砖
4.砂浆强度等级:M5水泥砂浆5.抹灰砂浆:1:2.5水泥砂浆6.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工作内容]
1.基础、垫层铺筑
2.混凝土拌和、运输、浇筑3.侧墙浇捣或砌筑
4.勾缝、抹面
5.盖板安装</t>
  </si>
  <si>
    <t xml:space="preserve">m </t>
  </si>
  <si>
    <t>水箅子</t>
  </si>
  <si>
    <t>[项目特征]                                                                     1.材质:复合树脂2.规格尺寸:300*500                           3.全费用说明:包含但不限于工程人工、材料费、机械费、竣工档案编制费、风险费、管理费、利润、组织措施费含安全文明施工费)、规费、税金、工程相关施工手续的办理审批、施工、管理、保险、周边社会关系协调以及政策性文件规定等所有费用                                                                               [工作内容]                                                                 1.运输、安装</t>
  </si>
  <si>
    <t>散水</t>
  </si>
  <si>
    <t>[项目特征 ]                                                                    1.面层厚度:60mm厚                                                    2.混凝土种类:自拌砼                                           3.混凝土强度等级:C204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1.地基夯实2.混凝土制作、运输、浇筑、振捣、养护</t>
  </si>
  <si>
    <t>建筑垃圾清运</t>
  </si>
  <si>
    <t>[项目特征]
1.运输距离:人工转运400米，外运30KM2.渣场费:20元/m33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1.运输
2.弃渣</t>
  </si>
  <si>
    <t>临时木工板隔墙</t>
  </si>
  <si>
    <t>[项目特征]                                                                        
1.骨架、边框材料种类、规格:100*100*5mm厚热镀锌钢板+M10后护底锚栓固定
2.隔板材料品种、规格、颜色:18mm厚木工板
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1.骨架及边框制作、运输、安装2.隔板制作、运输、安装
3.嵌缝、塞口
4.装钉压条</t>
  </si>
  <si>
    <t>窗帘</t>
  </si>
  <si>
    <t>[项目特征]                                                                 1.窗帘材质:涤纶                                                             2.窗帘尺寸:综合考虑                                                      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1.制作、运输2.安装</t>
  </si>
  <si>
    <t>外脚手架</t>
  </si>
  <si>
    <t>[项目特征]
1.搭设方式:综合考虑2.搭设高度:综合考虑
3.脚手架材质:钢管
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1.场内、场外材料搬运
2.搭、拆脚手架、斜道、上料平台
3.安全网的铺设
4.拆除脚手架后材料的堆放</t>
  </si>
  <si>
    <t>总价限价（元）：</t>
  </si>
  <si>
    <t>含税总价报价（元）：</t>
  </si>
  <si>
    <t>含税总价人民币大写：</t>
  </si>
  <si>
    <r>
      <rPr>
        <sz val="9"/>
        <color theme="1"/>
        <rFont val="等线"/>
        <family val="3"/>
        <charset val="134"/>
        <scheme val="minor"/>
      </rPr>
      <t>投标单位性质（打“√）
小规模纳税人（   ）        一般纳税人（   ）
全额增值税专用发票税率</t>
    </r>
    <r>
      <rPr>
        <u/>
        <sz val="9"/>
        <color theme="1"/>
        <rFont val="等线"/>
        <family val="3"/>
        <charset val="134"/>
        <scheme val="minor"/>
      </rPr>
      <t xml:space="preserve">    </t>
    </r>
    <r>
      <rPr>
        <sz val="9"/>
        <color theme="1"/>
        <rFont val="等线"/>
        <family val="3"/>
        <charset val="134"/>
        <scheme val="minor"/>
      </rPr>
      <t xml:space="preserve"> %
备注：若投标人开具的发票为增值税普通发票、差额发票，无论税率多少，以上增值税专用发票税率处填0，即含税投标总价=除税投标总价</t>
    </r>
  </si>
  <si>
    <t>除税总价（元）：</t>
  </si>
  <si>
    <t>除税总价小写即可</t>
  </si>
  <si>
    <r>
      <rPr>
        <sz val="9"/>
        <color theme="1"/>
        <rFont val="等线"/>
        <family val="3"/>
        <charset val="134"/>
        <scheme val="minor"/>
      </rPr>
      <t xml:space="preserve">1、计价方式：综合包干单价；                                                                                                                                                                               
（1）本项目工程量为暂定工程量，最终以实际工程量结算。
2、投标价包括的内容
（1）报价范围：投标人对招标范围内及招标人提供的《工程量清单》中所有内容进行报价（投标总价=招标数量×投标单价）。
（2）投标单价为综合包干单价，包含但不限于施工人工费、主材及辅助材料费、机械使用费、措施费用、缺陷修复费用、异于正常施工工艺增加的费用、施工过程中的各种风险费用、管理费、利润、规费、税金、风险及措施包干费等所有费用，不再计取其它费用。
（3）本工程材料均由施工单位供应。
（4）施工单位的建筑材料、机具等需要人工进行二次转运，转运费均包含在各分项工程的综合包干单价内。
（5）达到招标人所要求的工程质量、工程材料要求、工程技术要求及验收标准，以及工程设计和施工规范所要求的工程工作内容所发生的所有费用。                                                                                                                                       
</t>
    </r>
    <r>
      <rPr>
        <b/>
        <sz val="9"/>
        <color theme="1"/>
        <rFont val="等线"/>
        <family val="3"/>
        <charset val="134"/>
        <scheme val="minor"/>
      </rPr>
      <t>（6）本项目合同由已缴纳大修基金业主的代理单位（重庆渝豪仕现代服务业发展有限公司）及未缴纳大修基金的业主单位（重庆高科集团有限公司）与中标单位进行三方签订</t>
    </r>
    <r>
      <rPr>
        <sz val="9"/>
        <color theme="1"/>
        <rFont val="等线"/>
        <family val="3"/>
        <charset val="134"/>
        <scheme val="minor"/>
      </rPr>
      <t xml:space="preserve">。
</t>
    </r>
    <r>
      <rPr>
        <b/>
        <sz val="9"/>
        <color theme="1"/>
        <rFont val="等线"/>
        <family val="3"/>
        <charset val="134"/>
        <scheme val="minor"/>
      </rPr>
      <t>（7）本项目合同金额不作为双方实际结算依据，施工单位完工并通过验收后，以重庆市天宫殿街道和重庆两江新区土地征收和住房事务中心抽选的（审计单位）的结算审核报告金额为准。</t>
    </r>
    <r>
      <rPr>
        <sz val="9"/>
        <color theme="1"/>
        <rFont val="等线"/>
        <family val="3"/>
        <charset val="134"/>
        <scheme val="minor"/>
      </rPr>
      <t xml:space="preserve">
3、投标人需自行踏勘现场，了解工程范围、工程规模及现场环境情况、交通、运输等一切会影响投标报价的因素，充分考虑到投标报价中。                                                                                                                                                                                                                                   4、投标报价必须低于限价。                                                                                                                                                                                         
</t>
    </r>
    <r>
      <rPr>
        <b/>
        <sz val="9"/>
        <color theme="1"/>
        <rFont val="等线"/>
        <family val="3"/>
        <charset val="134"/>
        <scheme val="minor"/>
      </rPr>
      <t>5、计算公式：除税总价=含税总价÷(1+增值税专用发票税率)，本次招标以除税总价作为评标价，精确到小数点后2位，小写即可。</t>
    </r>
  </si>
  <si>
    <r>
      <rPr>
        <b/>
        <sz val="11"/>
        <color theme="1"/>
        <rFont val="等线"/>
        <family val="3"/>
        <charset val="134"/>
        <scheme val="minor"/>
      </rPr>
      <t xml:space="preserve">投标单位： </t>
    </r>
    <r>
      <rPr>
        <b/>
        <u/>
        <sz val="11"/>
        <color theme="1"/>
        <rFont val="等线"/>
        <family val="3"/>
        <charset val="134"/>
        <scheme val="minor"/>
      </rPr>
      <t xml:space="preserve">                                                          </t>
    </r>
    <r>
      <rPr>
        <b/>
        <sz val="11"/>
        <color theme="1"/>
        <rFont val="等线"/>
        <family val="3"/>
        <charset val="134"/>
        <scheme val="minor"/>
      </rPr>
      <t>（盖章）
                                                         法定（委托）代理人 ：</t>
    </r>
    <r>
      <rPr>
        <b/>
        <u/>
        <sz val="11"/>
        <color theme="1"/>
        <rFont val="等线"/>
        <family val="3"/>
        <charset val="134"/>
        <scheme val="minor"/>
      </rPr>
      <t xml:space="preserve">                                                 </t>
    </r>
    <r>
      <rPr>
        <b/>
        <sz val="11"/>
        <color theme="1"/>
        <rFont val="等线"/>
        <family val="3"/>
        <charset val="134"/>
        <scheme val="minor"/>
      </rPr>
      <t xml:space="preserve">（签字或盖章）
                                                                                                          日期： </t>
    </r>
    <r>
      <rPr>
        <b/>
        <u/>
        <sz val="11"/>
        <color theme="1"/>
        <rFont val="等线"/>
        <family val="3"/>
        <charset val="134"/>
        <scheme val="minor"/>
      </rPr>
      <t xml:space="preserve">                </t>
    </r>
    <r>
      <rPr>
        <b/>
        <sz val="11"/>
        <color theme="1"/>
        <rFont val="等线"/>
        <family val="3"/>
        <charset val="134"/>
        <scheme val="minor"/>
      </rPr>
      <t xml:space="preserve">年 </t>
    </r>
    <r>
      <rPr>
        <b/>
        <u/>
        <sz val="11"/>
        <color theme="1"/>
        <rFont val="等线"/>
        <family val="3"/>
        <charset val="134"/>
        <scheme val="minor"/>
      </rPr>
      <t xml:space="preserve">           </t>
    </r>
    <r>
      <rPr>
        <b/>
        <sz val="11"/>
        <color theme="1"/>
        <rFont val="等线"/>
        <family val="3"/>
        <charset val="134"/>
        <scheme val="minor"/>
      </rPr>
      <t xml:space="preserve"> 月</t>
    </r>
    <r>
      <rPr>
        <b/>
        <u/>
        <sz val="11"/>
        <color theme="1"/>
        <rFont val="等线"/>
        <family val="3"/>
        <charset val="134"/>
        <scheme val="minor"/>
      </rPr>
      <t xml:space="preserve">              </t>
    </r>
    <r>
      <rPr>
        <b/>
        <sz val="11"/>
        <color theme="1"/>
        <rFont val="等线"/>
        <family val="3"/>
        <charset val="134"/>
        <scheme val="minor"/>
      </rPr>
      <t>日</t>
    </r>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</si>
</sst>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32">
    <font>
      <sz val="11"/>
      <color theme="1"/>
      <name val="等线"/>
      <charset val="134"/>
      <scheme val="minor"/>
    </font>
    <font>
      <sz val="12"/>
      <color theme="1"/>
      <name val="方正小标宋_GBK"/>
      <charset val="134"/>
    </font>
    <font>
      <sz val="9"/>
      <color theme="1"/>
      <name val="方正仿宋_GBK"/>
      <charset val="134"/>
    </font>
    <font>
      <sz val="10"/>
      <color theme="1"/>
      <name val="等线"/>
      <charset val="134"/>
      <scheme val="minor"/>
    </font>
    <font>
      <sz val="9"/>
      <color theme="1"/>
      <name val="等线"/>
      <charset val="134"/>
      <scheme val="minor"/>
    </font>
    <font>
      <b/>
      <sz val="11"/>
      <color theme="1"/>
      <name val="等线"/>
      <charset val="134"/>
      <scheme val="minor"/>
    </font>
    <font>
      <b/>
      <sz val="12"/>
      <color theme="1"/>
      <name val="等线"/>
      <charset val="134"/>
      <scheme val="minor"/>
    </font>
    <font>
      <sz val="28"/>
      <color theme="1"/>
      <name val="方正小标宋_GBK"/>
      <charset val="134"/>
    </font>
    <font>
      <b/>
      <sz val="26"/>
      <color theme="1"/>
      <name val="Times New Roman"/>
      <family val="1"/>
    </font>
    <font>
      <b/>
      <sz val="28"/>
      <color theme="1"/>
      <name val="宋体"/>
      <charset val="134"/>
    </font>
    <font>
      <b/>
      <sz val="28"/>
      <color theme="1"/>
      <name val="Times New Roman"/>
      <family val="1"/>
    </font>
    <font>
      <b/>
      <sz val="26"/>
      <color theme="1"/>
      <name val="宋体"/>
      <charset val="134"/>
    </font>
    <font>
      <sz val="16"/>
      <color indexed="8"/>
      <name val="宋体"/>
      <charset val="134"/>
    </font>
    <font>
      <sz val="16"/>
      <color rgb="FF000000"/>
      <name val="Times New Roman"/>
      <family val="1"/>
    </font>
    <font>
      <sz val="11"/>
      <color theme="1"/>
      <name val="等线"/>
      <charset val="134"/>
      <scheme val="minor"/>
    </font>
    <font>
      <sz val="16"/>
      <color indexed="8"/>
      <name val="Times New Roman"/>
      <family val="1"/>
    </font>
    <font>
      <u/>
      <sz val="16"/>
      <color indexed="8"/>
      <name val="Times New Roman"/>
      <family val="1"/>
    </font>
    <font>
      <sz val="9"/>
      <color indexed="8"/>
      <name val="Kingsoft UE"/>
      <family val="1"/>
    </font>
    <font>
      <b/>
      <u/>
      <sz val="11"/>
      <color theme="1"/>
      <name val="等线"/>
      <family val="3"/>
      <charset val="134"/>
      <scheme val="minor"/>
    </font>
    <font>
      <b/>
      <sz val="12"/>
      <color theme="1"/>
      <name val="等线"/>
      <family val="3"/>
      <charset val="134"/>
      <scheme val="minor"/>
    </font>
    <font>
      <b/>
      <sz val="12"/>
      <color indexed="8"/>
      <name val="宋体"/>
      <family val="3"/>
      <charset val="134"/>
    </font>
    <font>
      <b/>
      <sz val="12"/>
      <color indexed="8"/>
      <name val="等线"/>
      <family val="3"/>
      <charset val="134"/>
    </font>
    <font>
      <sz val="16"/>
      <color indexed="8"/>
      <name val="宋体"/>
      <family val="3"/>
      <charset val="134"/>
    </font>
    <font>
      <sz val="9"/>
      <color indexed="8"/>
      <name val="方正仿宋_GBK"/>
      <family val="4"/>
      <charset val="134"/>
    </font>
    <font>
      <sz val="9"/>
      <color indexed="8"/>
      <name val="宋体"/>
      <family val="3"/>
      <charset val="134"/>
    </font>
    <font>
      <sz val="9"/>
      <color theme="1"/>
      <name val="方正仿宋_GBK"/>
      <family val="4"/>
      <charset val="134"/>
    </font>
    <font>
      <sz val="9"/>
      <color theme="1"/>
      <name val="等线"/>
      <family val="3"/>
      <charset val="134"/>
      <scheme val="minor"/>
    </font>
    <font>
      <u/>
      <sz val="9"/>
      <color theme="1"/>
      <name val="等线"/>
      <family val="3"/>
      <charset val="134"/>
      <scheme val="minor"/>
    </font>
    <font>
      <b/>
      <sz val="9"/>
      <color theme="1"/>
      <name val="等线"/>
      <family val="3"/>
      <charset val="134"/>
      <scheme val="minor"/>
    </font>
    <font>
      <b/>
      <sz val="11"/>
      <color theme="1"/>
      <name val="等线"/>
      <family val="3"/>
      <charset val="134"/>
      <scheme val="minor"/>
    </font>
    <font>
      <sz val="9"/>
      <name val="等线"/>
      <family val="3"/>
      <charset val="134"/>
      <scheme val="minor"/>
    </font>
    <font>
      <sz val="11"/>
      <color theme="1"/>
      <name val="等线"/>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4" fillId="0" borderId="0">
      <alignment vertical="center"/>
    </xf>
  </cellStyleXfs>
  <cellXfs count="40">
    <xf numFmtId="0" fontId="0" fillId="0" borderId="0" xfId="0"/>
    <xf numFmtId="0" fontId="0" fillId="0" borderId="0" xfId="0" applyProtection="1">
      <protection locked="0"/>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2" borderId="2" xfId="0" applyFont="1" applyFill="1" applyBorder="1" applyAlignment="1">
      <alignment vertical="center" wrapText="1"/>
    </xf>
    <xf numFmtId="177" fontId="0" fillId="0" borderId="2" xfId="0" applyNumberFormat="1" applyBorder="1" applyAlignment="1" applyProtection="1">
      <alignment horizontal="center" vertical="center"/>
      <protection locked="0"/>
    </xf>
    <xf numFmtId="177" fontId="0" fillId="0" borderId="2" xfId="0" applyNumberFormat="1" applyBorder="1" applyProtection="1">
      <protection locked="0"/>
    </xf>
    <xf numFmtId="0" fontId="2" fillId="2" borderId="2" xfId="0" applyFont="1" applyFill="1" applyBorder="1" applyAlignment="1">
      <alignment horizontal="left" vertical="center" wrapText="1"/>
    </xf>
    <xf numFmtId="176" fontId="2" fillId="0" borderId="3" xfId="0" applyNumberFormat="1" applyFont="1" applyBorder="1" applyAlignment="1">
      <alignment horizontal="center" vertical="center" wrapText="1"/>
    </xf>
    <xf numFmtId="176" fontId="3" fillId="0" borderId="2" xfId="0" applyNumberFormat="1" applyFont="1" applyBorder="1" applyAlignment="1">
      <alignment vertical="center"/>
    </xf>
    <xf numFmtId="0" fontId="3" fillId="0" borderId="2" xfId="0" applyFont="1" applyBorder="1" applyAlignment="1" applyProtection="1">
      <alignment horizontal="center" vertical="top" wrapText="1"/>
      <protection locked="0"/>
    </xf>
    <xf numFmtId="0" fontId="4" fillId="0" borderId="2" xfId="0" applyFont="1" applyBorder="1" applyAlignment="1" applyProtection="1">
      <alignment vertical="center" wrapText="1"/>
      <protection locked="0"/>
    </xf>
    <xf numFmtId="0" fontId="13" fillId="0" borderId="0" xfId="1" applyFont="1" applyAlignment="1">
      <alignment horizontal="center" vertical="center"/>
    </xf>
    <xf numFmtId="0" fontId="9" fillId="0" borderId="0" xfId="1" applyFont="1" applyAlignment="1">
      <alignment horizontal="center" vertical="center"/>
    </xf>
    <xf numFmtId="0" fontId="11" fillId="0" borderId="0" xfId="1" applyFont="1" applyAlignment="1">
      <alignment horizontal="center" vertical="center"/>
    </xf>
    <xf numFmtId="0" fontId="8" fillId="0" borderId="0" xfId="1" applyFont="1" applyAlignment="1">
      <alignment horizontal="center" vertical="center"/>
    </xf>
    <xf numFmtId="0" fontId="12" fillId="0" borderId="0" xfId="1" applyFont="1" applyAlignment="1">
      <alignment horizontal="center" vertical="center"/>
    </xf>
    <xf numFmtId="0" fontId="10"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center" vertical="center" wrapText="1"/>
    </xf>
    <xf numFmtId="0" fontId="4" fillId="0" borderId="2" xfId="0" applyFont="1" applyBorder="1" applyAlignment="1" applyProtection="1">
      <alignment horizontal="center" wrapText="1"/>
      <protection locked="0"/>
    </xf>
    <xf numFmtId="0" fontId="4" fillId="0" borderId="2" xfId="0" applyFont="1" applyBorder="1" applyAlignment="1" applyProtection="1">
      <alignment horizontal="center"/>
      <protection locked="0"/>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5" fillId="0" borderId="0" xfId="0" applyFont="1" applyAlignment="1" applyProtection="1">
      <alignment horizontal="right" wrapText="1"/>
      <protection locked="0"/>
    </xf>
    <xf numFmtId="0" fontId="1"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6" xfId="0" applyFont="1" applyBorder="1" applyAlignment="1" applyProtection="1">
      <alignment horizontal="right" vertical="center" wrapText="1"/>
      <protection locked="0"/>
    </xf>
    <xf numFmtId="177" fontId="31" fillId="0" borderId="4" xfId="0" applyNumberFormat="1" applyFont="1" applyBorder="1" applyAlignment="1" applyProtection="1">
      <alignment horizontal="center" vertical="center" wrapText="1"/>
      <protection locked="0"/>
    </xf>
    <xf numFmtId="177" fontId="31" fillId="0" borderId="6" xfId="0" applyNumberFormat="1"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6" xfId="0" applyFont="1" applyBorder="1" applyAlignment="1" applyProtection="1">
      <alignment horizontal="center" vertical="center" wrapText="1"/>
      <protection locked="0"/>
    </xf>
    <xf numFmtId="177" fontId="31" fillId="0" borderId="2" xfId="0" applyNumberFormat="1" applyFont="1" applyBorder="1" applyAlignment="1" applyProtection="1">
      <alignment horizontal="center" vertical="center" wrapText="1"/>
      <protection locked="0"/>
    </xf>
    <xf numFmtId="0" fontId="29" fillId="0" borderId="0" xfId="0" applyFont="1" applyAlignment="1" applyProtection="1">
      <alignment horizontal="right" wrapText="1"/>
      <protection locked="0"/>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workbookViewId="0">
      <selection activeCell="L5" sqref="L5"/>
    </sheetView>
  </sheetViews>
  <sheetFormatPr defaultColWidth="9" defaultRowHeight="13.8"/>
  <cols>
    <col min="1" max="1" width="8.109375" customWidth="1"/>
    <col min="3" max="3" width="8.6640625" customWidth="1"/>
    <col min="9" max="9" width="14.44140625" customWidth="1"/>
  </cols>
  <sheetData>
    <row r="1" spans="1:9" ht="39.6" customHeight="1">
      <c r="A1" s="20" t="s">
        <v>0</v>
      </c>
      <c r="B1" s="20"/>
      <c r="C1" s="20"/>
      <c r="D1" s="20"/>
      <c r="E1" s="20"/>
      <c r="F1" s="20"/>
      <c r="G1" s="20"/>
      <c r="H1" s="20"/>
      <c r="I1" s="20"/>
    </row>
    <row r="2" spans="1:9" ht="81" customHeight="1">
      <c r="A2" s="21" t="s">
        <v>1</v>
      </c>
      <c r="B2" s="21"/>
      <c r="C2" s="21"/>
      <c r="D2" s="21"/>
      <c r="E2" s="21"/>
      <c r="F2" s="21"/>
      <c r="G2" s="21"/>
      <c r="H2" s="21"/>
      <c r="I2" s="21"/>
    </row>
    <row r="3" spans="1:9" ht="31.8">
      <c r="A3" s="17"/>
      <c r="B3" s="17"/>
      <c r="C3" s="17"/>
      <c r="D3" s="17"/>
      <c r="E3" s="17"/>
      <c r="F3" s="17"/>
      <c r="G3" s="17"/>
      <c r="H3" s="17"/>
      <c r="I3" s="17"/>
    </row>
    <row r="4" spans="1:9" ht="31.8">
      <c r="A4" s="17"/>
      <c r="B4" s="17"/>
      <c r="C4" s="17"/>
      <c r="D4" s="17"/>
      <c r="E4" s="17"/>
      <c r="F4" s="17"/>
      <c r="G4" s="17"/>
      <c r="H4" s="17"/>
      <c r="I4" s="17"/>
    </row>
    <row r="5" spans="1:9" ht="36.6">
      <c r="A5" s="15" t="s">
        <v>2</v>
      </c>
      <c r="B5" s="15"/>
      <c r="C5" s="15"/>
      <c r="D5" s="15"/>
      <c r="E5" s="15"/>
      <c r="F5" s="15"/>
      <c r="G5" s="15"/>
      <c r="H5" s="15"/>
      <c r="I5" s="15"/>
    </row>
    <row r="6" spans="1:9" ht="34.799999999999997">
      <c r="A6" s="19"/>
      <c r="B6" s="19"/>
      <c r="C6" s="19"/>
      <c r="D6" s="19"/>
      <c r="E6" s="19"/>
      <c r="F6" s="19"/>
      <c r="G6" s="19"/>
      <c r="H6" s="19"/>
      <c r="I6" s="19"/>
    </row>
    <row r="7" spans="1:9" ht="36.6">
      <c r="A7" s="15" t="s">
        <v>3</v>
      </c>
      <c r="B7" s="15"/>
      <c r="C7" s="15"/>
      <c r="D7" s="15"/>
      <c r="E7" s="15"/>
      <c r="F7" s="15"/>
      <c r="G7" s="15"/>
      <c r="H7" s="15"/>
      <c r="I7" s="15"/>
    </row>
    <row r="8" spans="1:9" ht="34.799999999999997">
      <c r="A8" s="19"/>
      <c r="B8" s="19"/>
      <c r="C8" s="19"/>
      <c r="D8" s="19"/>
      <c r="E8" s="19"/>
      <c r="F8" s="19"/>
      <c r="G8" s="19"/>
      <c r="H8" s="19"/>
      <c r="I8" s="19"/>
    </row>
    <row r="9" spans="1:9" ht="36.6">
      <c r="A9" s="15" t="s">
        <v>4</v>
      </c>
      <c r="B9" s="15"/>
      <c r="C9" s="15"/>
      <c r="D9" s="15"/>
      <c r="E9" s="15"/>
      <c r="F9" s="15"/>
      <c r="G9" s="15"/>
      <c r="H9" s="15"/>
      <c r="I9" s="15"/>
    </row>
    <row r="10" spans="1:9" ht="34.799999999999997">
      <c r="A10" s="19"/>
      <c r="B10" s="19"/>
      <c r="C10" s="19"/>
      <c r="D10" s="19"/>
      <c r="E10" s="19"/>
      <c r="F10" s="19"/>
      <c r="G10" s="19"/>
      <c r="H10" s="19"/>
      <c r="I10" s="19"/>
    </row>
    <row r="11" spans="1:9" ht="36.6">
      <c r="A11" s="15" t="s">
        <v>5</v>
      </c>
      <c r="B11" s="15"/>
      <c r="C11" s="15"/>
      <c r="D11" s="15"/>
      <c r="E11" s="15"/>
      <c r="F11" s="15"/>
      <c r="G11" s="15"/>
      <c r="H11" s="15"/>
      <c r="I11" s="15"/>
    </row>
    <row r="12" spans="1:9" ht="32.4">
      <c r="A12" s="16"/>
      <c r="B12" s="16"/>
      <c r="C12" s="16"/>
      <c r="D12" s="16"/>
      <c r="E12" s="16"/>
      <c r="F12" s="16"/>
      <c r="G12" s="16"/>
      <c r="H12" s="16"/>
      <c r="I12" s="16"/>
    </row>
    <row r="13" spans="1:9" ht="32.4">
      <c r="A13" s="16" t="s">
        <v>6</v>
      </c>
      <c r="B13" s="16"/>
      <c r="C13" s="16"/>
      <c r="D13" s="16"/>
      <c r="E13" s="16"/>
      <c r="F13" s="16"/>
      <c r="G13" s="16"/>
      <c r="H13" s="16"/>
      <c r="I13" s="16"/>
    </row>
    <row r="14" spans="1:9" ht="87" customHeight="1">
      <c r="A14" s="17"/>
      <c r="B14" s="17"/>
      <c r="C14" s="17"/>
      <c r="D14" s="17"/>
      <c r="E14" s="17"/>
      <c r="F14" s="17"/>
      <c r="G14" s="17"/>
      <c r="H14" s="17"/>
      <c r="I14" s="17"/>
    </row>
    <row r="15" spans="1:9" ht="37.200000000000003" customHeight="1">
      <c r="A15" s="18" t="s">
        <v>7</v>
      </c>
      <c r="B15" s="18"/>
      <c r="C15" s="18"/>
      <c r="D15" s="18"/>
      <c r="E15" s="18"/>
      <c r="F15" s="18"/>
      <c r="G15" s="18"/>
      <c r="H15" s="18"/>
      <c r="I15" s="18"/>
    </row>
    <row r="16" spans="1:9" ht="43.2" customHeight="1">
      <c r="A16" s="14" t="s">
        <v>8</v>
      </c>
      <c r="B16" s="14"/>
      <c r="C16" s="14"/>
      <c r="D16" s="14"/>
      <c r="E16" s="14"/>
      <c r="F16" s="14"/>
      <c r="G16" s="14"/>
      <c r="H16" s="14"/>
      <c r="I16" s="14"/>
    </row>
    <row r="17" spans="1:9" ht="34.799999999999997" customHeight="1">
      <c r="A17" s="14" t="s">
        <v>9</v>
      </c>
      <c r="B17" s="14"/>
      <c r="C17" s="14"/>
      <c r="D17" s="14"/>
      <c r="E17" s="14"/>
      <c r="F17" s="14"/>
      <c r="G17" s="14"/>
      <c r="H17" s="14"/>
      <c r="I17" s="14"/>
    </row>
  </sheetData>
  <mergeCells count="17">
    <mergeCell ref="A1:I1"/>
    <mergeCell ref="A2:I2"/>
    <mergeCell ref="A3:I3"/>
    <mergeCell ref="A4:I4"/>
    <mergeCell ref="A5:I5"/>
    <mergeCell ref="A6:I6"/>
    <mergeCell ref="A7:I7"/>
    <mergeCell ref="A8:I8"/>
    <mergeCell ref="A9:I9"/>
    <mergeCell ref="A10:I10"/>
    <mergeCell ref="A16:I16"/>
    <mergeCell ref="A17:I17"/>
    <mergeCell ref="A11:I11"/>
    <mergeCell ref="A12:I12"/>
    <mergeCell ref="A13:I13"/>
    <mergeCell ref="A14:I14"/>
    <mergeCell ref="A15:I15"/>
  </mergeCells>
  <phoneticPr fontId="3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tabSelected="1" topLeftCell="A55" workbookViewId="0">
      <selection activeCell="A55" sqref="A55:G55"/>
    </sheetView>
  </sheetViews>
  <sheetFormatPr defaultColWidth="9" defaultRowHeight="13.8"/>
  <cols>
    <col min="1" max="1" width="3.21875" customWidth="1"/>
    <col min="2" max="2" width="5" customWidth="1"/>
    <col min="3" max="3" width="33.6640625" customWidth="1"/>
    <col min="4" max="4" width="5.109375" customWidth="1"/>
    <col min="5" max="5" width="5.5546875" customWidth="1"/>
    <col min="7" max="7" width="10.77734375" customWidth="1"/>
    <col min="8" max="9" width="9" style="1"/>
    <col min="10" max="10" width="7" style="1" customWidth="1"/>
  </cols>
  <sheetData>
    <row r="1" spans="1:10" ht="31.8" customHeight="1">
      <c r="A1" s="27" t="s">
        <v>10</v>
      </c>
      <c r="B1" s="27"/>
      <c r="C1" s="27"/>
      <c r="D1" s="27"/>
      <c r="E1" s="27"/>
      <c r="F1" s="27"/>
      <c r="G1" s="27"/>
      <c r="H1" s="28"/>
      <c r="I1" s="28"/>
      <c r="J1" s="28"/>
    </row>
    <row r="2" spans="1:10" ht="35.4" customHeight="1">
      <c r="A2" s="2" t="s">
        <v>11</v>
      </c>
      <c r="B2" s="3" t="s">
        <v>12</v>
      </c>
      <c r="C2" s="3" t="s">
        <v>13</v>
      </c>
      <c r="D2" s="2" t="s">
        <v>14</v>
      </c>
      <c r="E2" s="2" t="s">
        <v>15</v>
      </c>
      <c r="F2" s="2" t="s">
        <v>16</v>
      </c>
      <c r="G2" s="4" t="s">
        <v>17</v>
      </c>
      <c r="H2" s="5" t="s">
        <v>18</v>
      </c>
      <c r="I2" s="5" t="s">
        <v>19</v>
      </c>
      <c r="J2" s="5" t="s">
        <v>20</v>
      </c>
    </row>
    <row r="3" spans="1:10" ht="198.6" customHeight="1">
      <c r="A3" s="2">
        <v>1</v>
      </c>
      <c r="B3" s="6" t="s">
        <v>21</v>
      </c>
      <c r="C3" s="6" t="s">
        <v>22</v>
      </c>
      <c r="D3" s="2" t="s">
        <v>23</v>
      </c>
      <c r="E3" s="2">
        <f>17.5*2.7</f>
        <v>47.25</v>
      </c>
      <c r="F3" s="2">
        <v>19.25</v>
      </c>
      <c r="G3" s="4">
        <f t="shared" ref="G3:G52" si="0">F3*E3</f>
        <v>909.5625</v>
      </c>
      <c r="H3" s="7"/>
      <c r="I3" s="7">
        <f>H3*E3</f>
        <v>0</v>
      </c>
      <c r="J3" s="8"/>
    </row>
    <row r="4" spans="1:10" ht="216.6" customHeight="1">
      <c r="A4" s="2">
        <v>2</v>
      </c>
      <c r="B4" s="6" t="s">
        <v>24</v>
      </c>
      <c r="C4" s="6" t="s">
        <v>25</v>
      </c>
      <c r="D4" s="2" t="s">
        <v>26</v>
      </c>
      <c r="E4" s="2">
        <f>16*0.3*0.6</f>
        <v>2.88</v>
      </c>
      <c r="F4" s="2">
        <v>54.89</v>
      </c>
      <c r="G4" s="4">
        <f t="shared" si="0"/>
        <v>158.08320000000001</v>
      </c>
      <c r="H4" s="7"/>
      <c r="I4" s="7">
        <f t="shared" ref="I4:I35" si="1">H4*E4</f>
        <v>0</v>
      </c>
      <c r="J4" s="8"/>
    </row>
    <row r="5" spans="1:10" ht="212.4" customHeight="1">
      <c r="A5" s="2">
        <v>3</v>
      </c>
      <c r="B5" s="6" t="s">
        <v>27</v>
      </c>
      <c r="C5" s="6" t="s">
        <v>28</v>
      </c>
      <c r="D5" s="2" t="s">
        <v>26</v>
      </c>
      <c r="E5" s="2">
        <v>4.38</v>
      </c>
      <c r="F5" s="2">
        <v>624.75</v>
      </c>
      <c r="G5" s="4">
        <f t="shared" si="0"/>
        <v>2736.4050000000002</v>
      </c>
      <c r="H5" s="7"/>
      <c r="I5" s="7">
        <f t="shared" si="1"/>
        <v>0</v>
      </c>
      <c r="J5" s="8"/>
    </row>
    <row r="6" spans="1:10" ht="203.4" customHeight="1">
      <c r="A6" s="2">
        <v>4</v>
      </c>
      <c r="B6" s="6" t="s">
        <v>29</v>
      </c>
      <c r="C6" s="6" t="s">
        <v>30</v>
      </c>
      <c r="D6" s="2" t="s">
        <v>26</v>
      </c>
      <c r="E6" s="2">
        <f>2*4.5*4*0.24</f>
        <v>8.64</v>
      </c>
      <c r="F6" s="2">
        <v>54.89</v>
      </c>
      <c r="G6" s="4">
        <f t="shared" si="0"/>
        <v>474.24959999999999</v>
      </c>
      <c r="H6" s="7"/>
      <c r="I6" s="7">
        <f t="shared" si="1"/>
        <v>0</v>
      </c>
      <c r="J6" s="8"/>
    </row>
    <row r="7" spans="1:10" ht="209.4" customHeight="1">
      <c r="A7" s="2">
        <v>5</v>
      </c>
      <c r="B7" s="6" t="s">
        <v>31</v>
      </c>
      <c r="C7" s="6" t="s">
        <v>32</v>
      </c>
      <c r="D7" s="2" t="s">
        <v>23</v>
      </c>
      <c r="E7" s="2">
        <f>16*2</f>
        <v>32</v>
      </c>
      <c r="F7" s="2">
        <v>6.63</v>
      </c>
      <c r="G7" s="4">
        <f t="shared" si="0"/>
        <v>212.16</v>
      </c>
      <c r="H7" s="7"/>
      <c r="I7" s="7">
        <f t="shared" si="1"/>
        <v>0</v>
      </c>
      <c r="J7" s="8"/>
    </row>
    <row r="8" spans="1:10" ht="193.2" customHeight="1">
      <c r="A8" s="2">
        <v>6</v>
      </c>
      <c r="B8" s="6" t="s">
        <v>33</v>
      </c>
      <c r="C8" s="6" t="s">
        <v>34</v>
      </c>
      <c r="D8" s="2" t="s">
        <v>23</v>
      </c>
      <c r="E8" s="2">
        <f>16*2</f>
        <v>32</v>
      </c>
      <c r="F8" s="2">
        <v>6.93</v>
      </c>
      <c r="G8" s="4">
        <f t="shared" si="0"/>
        <v>221.76</v>
      </c>
      <c r="H8" s="7"/>
      <c r="I8" s="7">
        <f t="shared" si="1"/>
        <v>0</v>
      </c>
      <c r="J8" s="8"/>
    </row>
    <row r="9" spans="1:10" ht="142.80000000000001" customHeight="1">
      <c r="A9" s="2">
        <v>7</v>
      </c>
      <c r="B9" s="6" t="s">
        <v>35</v>
      </c>
      <c r="C9" s="6" t="s">
        <v>36</v>
      </c>
      <c r="D9" s="2" t="s">
        <v>23</v>
      </c>
      <c r="E9" s="2">
        <v>32</v>
      </c>
      <c r="F9" s="2">
        <v>5.77</v>
      </c>
      <c r="G9" s="4">
        <f t="shared" si="0"/>
        <v>184.64</v>
      </c>
      <c r="H9" s="7"/>
      <c r="I9" s="7">
        <f t="shared" si="1"/>
        <v>0</v>
      </c>
      <c r="J9" s="8"/>
    </row>
    <row r="10" spans="1:10" ht="199.2" customHeight="1">
      <c r="A10" s="2">
        <v>8</v>
      </c>
      <c r="B10" s="6" t="s">
        <v>37</v>
      </c>
      <c r="C10" s="6" t="s">
        <v>38</v>
      </c>
      <c r="D10" s="2" t="s">
        <v>39</v>
      </c>
      <c r="E10" s="2">
        <v>3</v>
      </c>
      <c r="F10" s="2">
        <v>239.75</v>
      </c>
      <c r="G10" s="4">
        <f t="shared" si="0"/>
        <v>719.25</v>
      </c>
      <c r="H10" s="7"/>
      <c r="I10" s="7">
        <f t="shared" si="1"/>
        <v>0</v>
      </c>
      <c r="J10" s="8"/>
    </row>
    <row r="11" spans="1:10" ht="186" customHeight="1">
      <c r="A11" s="2">
        <v>9</v>
      </c>
      <c r="B11" s="6" t="s">
        <v>40</v>
      </c>
      <c r="C11" s="6" t="s">
        <v>41</v>
      </c>
      <c r="D11" s="2" t="s">
        <v>42</v>
      </c>
      <c r="E11" s="2">
        <v>50</v>
      </c>
      <c r="F11" s="2">
        <v>7.93</v>
      </c>
      <c r="G11" s="4">
        <f t="shared" si="0"/>
        <v>396.5</v>
      </c>
      <c r="H11" s="7"/>
      <c r="I11" s="7">
        <f t="shared" si="1"/>
        <v>0</v>
      </c>
      <c r="J11" s="8"/>
    </row>
    <row r="12" spans="1:10" ht="216" customHeight="1">
      <c r="A12" s="2">
        <v>10</v>
      </c>
      <c r="B12" s="6" t="s">
        <v>43</v>
      </c>
      <c r="C12" s="6" t="s">
        <v>44</v>
      </c>
      <c r="D12" s="2" t="s">
        <v>42</v>
      </c>
      <c r="E12" s="2">
        <v>300</v>
      </c>
      <c r="F12" s="2">
        <v>0.76</v>
      </c>
      <c r="G12" s="4">
        <f t="shared" si="0"/>
        <v>228</v>
      </c>
      <c r="H12" s="7"/>
      <c r="I12" s="7">
        <f t="shared" si="1"/>
        <v>0</v>
      </c>
      <c r="J12" s="8"/>
    </row>
    <row r="13" spans="1:10" ht="190.8" customHeight="1">
      <c r="A13" s="2">
        <v>11</v>
      </c>
      <c r="B13" s="6" t="s">
        <v>45</v>
      </c>
      <c r="C13" s="6" t="s">
        <v>46</v>
      </c>
      <c r="D13" s="2" t="s">
        <v>42</v>
      </c>
      <c r="E13" s="2">
        <v>50</v>
      </c>
      <c r="F13" s="2">
        <v>1.31</v>
      </c>
      <c r="G13" s="4">
        <f t="shared" si="0"/>
        <v>65.5</v>
      </c>
      <c r="H13" s="7"/>
      <c r="I13" s="7">
        <f t="shared" si="1"/>
        <v>0</v>
      </c>
      <c r="J13" s="8"/>
    </row>
    <row r="14" spans="1:10" ht="192" customHeight="1">
      <c r="A14" s="2">
        <v>12</v>
      </c>
      <c r="B14" s="6" t="s">
        <v>47</v>
      </c>
      <c r="C14" s="6" t="s">
        <v>48</v>
      </c>
      <c r="D14" s="2" t="s">
        <v>49</v>
      </c>
      <c r="E14" s="2">
        <v>6</v>
      </c>
      <c r="F14" s="2">
        <v>5.03</v>
      </c>
      <c r="G14" s="4">
        <f t="shared" si="0"/>
        <v>30.18</v>
      </c>
      <c r="H14" s="7"/>
      <c r="I14" s="7">
        <f t="shared" si="1"/>
        <v>0</v>
      </c>
      <c r="J14" s="8"/>
    </row>
    <row r="15" spans="1:10" ht="186" customHeight="1">
      <c r="A15" s="2">
        <v>13</v>
      </c>
      <c r="B15" s="6" t="s">
        <v>50</v>
      </c>
      <c r="C15" s="9" t="s">
        <v>51</v>
      </c>
      <c r="D15" s="2" t="s">
        <v>23</v>
      </c>
      <c r="E15" s="2">
        <v>60</v>
      </c>
      <c r="F15" s="2">
        <v>90.44</v>
      </c>
      <c r="G15" s="4">
        <f t="shared" si="0"/>
        <v>5426.4</v>
      </c>
      <c r="H15" s="7"/>
      <c r="I15" s="7">
        <f t="shared" si="1"/>
        <v>0</v>
      </c>
      <c r="J15" s="8"/>
    </row>
    <row r="16" spans="1:10" ht="222" customHeight="1">
      <c r="A16" s="2">
        <v>14</v>
      </c>
      <c r="B16" s="6" t="s">
        <v>52</v>
      </c>
      <c r="C16" s="6" t="s">
        <v>53</v>
      </c>
      <c r="D16" s="2" t="s">
        <v>39</v>
      </c>
      <c r="E16" s="2">
        <v>3</v>
      </c>
      <c r="F16" s="2">
        <v>239.75</v>
      </c>
      <c r="G16" s="4">
        <f t="shared" si="0"/>
        <v>719.25</v>
      </c>
      <c r="H16" s="7"/>
      <c r="I16" s="7">
        <f t="shared" si="1"/>
        <v>0</v>
      </c>
      <c r="J16" s="8"/>
    </row>
    <row r="17" spans="1:10" ht="263.39999999999998" customHeight="1">
      <c r="A17" s="2">
        <v>15</v>
      </c>
      <c r="B17" s="6" t="s">
        <v>54</v>
      </c>
      <c r="C17" s="6" t="s">
        <v>55</v>
      </c>
      <c r="D17" s="2" t="s">
        <v>56</v>
      </c>
      <c r="E17" s="2">
        <v>12</v>
      </c>
      <c r="F17" s="2">
        <v>83.74</v>
      </c>
      <c r="G17" s="4">
        <f t="shared" si="0"/>
        <v>1004.88</v>
      </c>
      <c r="H17" s="7"/>
      <c r="I17" s="7">
        <f t="shared" si="1"/>
        <v>0</v>
      </c>
      <c r="J17" s="8"/>
    </row>
    <row r="18" spans="1:10" ht="146.4" customHeight="1">
      <c r="A18" s="2">
        <v>16</v>
      </c>
      <c r="B18" s="6" t="s">
        <v>57</v>
      </c>
      <c r="C18" s="6" t="s">
        <v>58</v>
      </c>
      <c r="D18" s="2" t="s">
        <v>59</v>
      </c>
      <c r="E18" s="2">
        <v>27.96</v>
      </c>
      <c r="F18" s="2">
        <v>19.760000000000002</v>
      </c>
      <c r="G18" s="4">
        <f t="shared" si="0"/>
        <v>552.4896</v>
      </c>
      <c r="H18" s="7"/>
      <c r="I18" s="7">
        <f t="shared" si="1"/>
        <v>0</v>
      </c>
      <c r="J18" s="8"/>
    </row>
    <row r="19" spans="1:10" ht="216" customHeight="1">
      <c r="A19" s="2">
        <v>17</v>
      </c>
      <c r="B19" s="6" t="s">
        <v>60</v>
      </c>
      <c r="C19" s="6" t="s">
        <v>61</v>
      </c>
      <c r="D19" s="2" t="s">
        <v>23</v>
      </c>
      <c r="E19" s="2">
        <f>17*3</f>
        <v>51</v>
      </c>
      <c r="F19" s="2">
        <v>164.5</v>
      </c>
      <c r="G19" s="4">
        <f t="shared" si="0"/>
        <v>8389.5</v>
      </c>
      <c r="H19" s="7"/>
      <c r="I19" s="7">
        <f t="shared" si="1"/>
        <v>0</v>
      </c>
      <c r="J19" s="8"/>
    </row>
    <row r="20" spans="1:10" ht="181.8" customHeight="1">
      <c r="A20" s="2">
        <v>18</v>
      </c>
      <c r="B20" s="6" t="s">
        <v>62</v>
      </c>
      <c r="C20" s="6" t="s">
        <v>63</v>
      </c>
      <c r="D20" s="2" t="s">
        <v>64</v>
      </c>
      <c r="E20" s="2">
        <v>9.31</v>
      </c>
      <c r="F20" s="2">
        <v>1029.25</v>
      </c>
      <c r="G20" s="4">
        <f t="shared" si="0"/>
        <v>9582.3174999999992</v>
      </c>
      <c r="H20" s="7"/>
      <c r="I20" s="7">
        <f t="shared" si="1"/>
        <v>0</v>
      </c>
      <c r="J20" s="8"/>
    </row>
    <row r="21" spans="1:10" ht="150" customHeight="1">
      <c r="A21" s="2">
        <v>19</v>
      </c>
      <c r="B21" s="6" t="s">
        <v>65</v>
      </c>
      <c r="C21" s="6" t="s">
        <v>66</v>
      </c>
      <c r="D21" s="2" t="s">
        <v>67</v>
      </c>
      <c r="E21" s="2">
        <v>2.38</v>
      </c>
      <c r="F21" s="2">
        <v>4355</v>
      </c>
      <c r="G21" s="4">
        <f t="shared" si="0"/>
        <v>10364.9</v>
      </c>
      <c r="H21" s="7"/>
      <c r="I21" s="7">
        <f t="shared" si="1"/>
        <v>0</v>
      </c>
      <c r="J21" s="8"/>
    </row>
    <row r="22" spans="1:10" ht="150" customHeight="1">
      <c r="A22" s="2">
        <v>20</v>
      </c>
      <c r="B22" s="6" t="s">
        <v>68</v>
      </c>
      <c r="C22" s="6" t="s">
        <v>69</v>
      </c>
      <c r="D22" s="2" t="s">
        <v>70</v>
      </c>
      <c r="E22" s="2">
        <v>20</v>
      </c>
      <c r="F22" s="2">
        <v>23.09</v>
      </c>
      <c r="G22" s="4">
        <f t="shared" si="0"/>
        <v>461.8</v>
      </c>
      <c r="H22" s="7"/>
      <c r="I22" s="7">
        <f t="shared" si="1"/>
        <v>0</v>
      </c>
      <c r="J22" s="8"/>
    </row>
    <row r="23" spans="1:10" ht="150" customHeight="1">
      <c r="A23" s="2">
        <v>21</v>
      </c>
      <c r="B23" s="6" t="s">
        <v>71</v>
      </c>
      <c r="C23" s="6" t="s">
        <v>69</v>
      </c>
      <c r="D23" s="2" t="s">
        <v>70</v>
      </c>
      <c r="E23" s="2">
        <v>12</v>
      </c>
      <c r="F23" s="2">
        <v>12.35</v>
      </c>
      <c r="G23" s="4">
        <f t="shared" si="0"/>
        <v>148.19999999999999</v>
      </c>
      <c r="H23" s="7"/>
      <c r="I23" s="7">
        <f t="shared" si="1"/>
        <v>0</v>
      </c>
      <c r="J23" s="8"/>
    </row>
    <row r="24" spans="1:10" ht="150" customHeight="1">
      <c r="A24" s="2">
        <v>22</v>
      </c>
      <c r="B24" s="6" t="s">
        <v>72</v>
      </c>
      <c r="C24" s="6" t="s">
        <v>69</v>
      </c>
      <c r="D24" s="2" t="s">
        <v>70</v>
      </c>
      <c r="E24" s="2">
        <v>27</v>
      </c>
      <c r="F24" s="2">
        <v>8.44</v>
      </c>
      <c r="G24" s="4">
        <f t="shared" si="0"/>
        <v>227.88</v>
      </c>
      <c r="H24" s="7"/>
      <c r="I24" s="7">
        <f t="shared" si="1"/>
        <v>0</v>
      </c>
      <c r="J24" s="8"/>
    </row>
    <row r="25" spans="1:10" ht="179.4" customHeight="1">
      <c r="A25" s="2">
        <v>23</v>
      </c>
      <c r="B25" s="6" t="s">
        <v>73</v>
      </c>
      <c r="C25" s="6" t="s">
        <v>74</v>
      </c>
      <c r="D25" s="2" t="s">
        <v>23</v>
      </c>
      <c r="E25" s="2">
        <f>16*2</f>
        <v>32</v>
      </c>
      <c r="F25" s="2">
        <v>1.95</v>
      </c>
      <c r="G25" s="4">
        <f t="shared" si="0"/>
        <v>62.4</v>
      </c>
      <c r="H25" s="7"/>
      <c r="I25" s="7">
        <f t="shared" si="1"/>
        <v>0</v>
      </c>
      <c r="J25" s="8"/>
    </row>
    <row r="26" spans="1:10" ht="151.80000000000001" customHeight="1">
      <c r="A26" s="2">
        <v>24</v>
      </c>
      <c r="B26" s="6" t="s">
        <v>75</v>
      </c>
      <c r="C26" s="6" t="s">
        <v>76</v>
      </c>
      <c r="D26" s="2" t="s">
        <v>23</v>
      </c>
      <c r="E26" s="2">
        <v>47.25</v>
      </c>
      <c r="F26" s="2">
        <v>414.6</v>
      </c>
      <c r="G26" s="4">
        <f t="shared" si="0"/>
        <v>19589.849999999999</v>
      </c>
      <c r="H26" s="7"/>
      <c r="I26" s="7">
        <f t="shared" si="1"/>
        <v>0</v>
      </c>
      <c r="J26" s="8"/>
    </row>
    <row r="27" spans="1:10" ht="196.8" customHeight="1">
      <c r="A27" s="2">
        <v>25</v>
      </c>
      <c r="B27" s="6" t="s">
        <v>77</v>
      </c>
      <c r="C27" s="6" t="s">
        <v>78</v>
      </c>
      <c r="D27" s="2" t="s">
        <v>26</v>
      </c>
      <c r="E27" s="2">
        <v>1.1599999999999999</v>
      </c>
      <c r="F27" s="2">
        <v>573.36</v>
      </c>
      <c r="G27" s="4">
        <f t="shared" si="0"/>
        <v>665.09760000000006</v>
      </c>
      <c r="H27" s="7"/>
      <c r="I27" s="7">
        <f t="shared" si="1"/>
        <v>0</v>
      </c>
      <c r="J27" s="8"/>
    </row>
    <row r="28" spans="1:10" ht="204" customHeight="1">
      <c r="A28" s="2">
        <v>26</v>
      </c>
      <c r="B28" s="6" t="s">
        <v>79</v>
      </c>
      <c r="C28" s="6" t="s">
        <v>80</v>
      </c>
      <c r="D28" s="2" t="s">
        <v>26</v>
      </c>
      <c r="E28" s="2">
        <f>17*0.56+0.8*0.55*3.5*3</f>
        <v>14.14</v>
      </c>
      <c r="F28" s="2">
        <v>481.95</v>
      </c>
      <c r="G28" s="4">
        <f t="shared" si="0"/>
        <v>6814.7730000000001</v>
      </c>
      <c r="H28" s="7"/>
      <c r="I28" s="7">
        <f t="shared" si="1"/>
        <v>0</v>
      </c>
      <c r="J28" s="8"/>
    </row>
    <row r="29" spans="1:10" ht="172.8" customHeight="1">
      <c r="A29" s="2">
        <v>27</v>
      </c>
      <c r="B29" s="6" t="s">
        <v>81</v>
      </c>
      <c r="C29" s="6" t="s">
        <v>82</v>
      </c>
      <c r="D29" s="2" t="s">
        <v>23</v>
      </c>
      <c r="E29" s="2">
        <f>3.5*2*7+1*4.5*2.56</f>
        <v>60.52</v>
      </c>
      <c r="F29" s="2">
        <v>30.45</v>
      </c>
      <c r="G29" s="4">
        <f t="shared" si="0"/>
        <v>1842.8340000000001</v>
      </c>
      <c r="H29" s="7"/>
      <c r="I29" s="7">
        <f t="shared" si="1"/>
        <v>0</v>
      </c>
      <c r="J29" s="8"/>
    </row>
    <row r="30" spans="1:10" ht="175.8" customHeight="1">
      <c r="A30" s="2">
        <v>28</v>
      </c>
      <c r="B30" s="6" t="s">
        <v>83</v>
      </c>
      <c r="C30" s="6" t="s">
        <v>84</v>
      </c>
      <c r="D30" s="2" t="s">
        <v>23</v>
      </c>
      <c r="E30" s="2">
        <f>1*17*0.7+0.5*3.5*3+2.5*3.5</f>
        <v>25.9</v>
      </c>
      <c r="F30" s="2">
        <v>33.270000000000003</v>
      </c>
      <c r="G30" s="4">
        <f t="shared" si="0"/>
        <v>861.69299999999998</v>
      </c>
      <c r="H30" s="7"/>
      <c r="I30" s="7">
        <f t="shared" si="1"/>
        <v>0</v>
      </c>
      <c r="J30" s="8"/>
    </row>
    <row r="31" spans="1:10" ht="174" customHeight="1">
      <c r="A31" s="2">
        <v>29</v>
      </c>
      <c r="B31" s="6" t="s">
        <v>85</v>
      </c>
      <c r="C31" s="6" t="s">
        <v>86</v>
      </c>
      <c r="D31" s="2" t="s">
        <v>23</v>
      </c>
      <c r="E31" s="2">
        <v>79.72</v>
      </c>
      <c r="F31" s="2">
        <v>16</v>
      </c>
      <c r="G31" s="4">
        <f t="shared" si="0"/>
        <v>1275.52</v>
      </c>
      <c r="H31" s="7"/>
      <c r="I31" s="7">
        <f t="shared" si="1"/>
        <v>0</v>
      </c>
      <c r="J31" s="8"/>
    </row>
    <row r="32" spans="1:10" ht="222" customHeight="1">
      <c r="A32" s="2">
        <v>30</v>
      </c>
      <c r="B32" s="6" t="s">
        <v>87</v>
      </c>
      <c r="C32" s="6" t="s">
        <v>88</v>
      </c>
      <c r="D32" s="2" t="s">
        <v>23</v>
      </c>
      <c r="E32" s="2">
        <f>17*0.66+3*3.5*1.9+2*3.32</f>
        <v>37.81</v>
      </c>
      <c r="F32" s="2">
        <v>170.87</v>
      </c>
      <c r="G32" s="4">
        <f t="shared" si="0"/>
        <v>6460.5946999999996</v>
      </c>
      <c r="H32" s="7"/>
      <c r="I32" s="7">
        <f t="shared" si="1"/>
        <v>0</v>
      </c>
      <c r="J32" s="8"/>
    </row>
    <row r="33" spans="1:10" ht="174.6" customHeight="1">
      <c r="A33" s="2">
        <v>31</v>
      </c>
      <c r="B33" s="6" t="s">
        <v>89</v>
      </c>
      <c r="C33" s="6" t="s">
        <v>90</v>
      </c>
      <c r="D33" s="2" t="s">
        <v>23</v>
      </c>
      <c r="E33" s="2">
        <f>17*0.66+3*3.5*1.9+2*3.32</f>
        <v>37.81</v>
      </c>
      <c r="F33" s="2">
        <v>45.5</v>
      </c>
      <c r="G33" s="4">
        <f t="shared" si="0"/>
        <v>1720.355</v>
      </c>
      <c r="H33" s="7"/>
      <c r="I33" s="7">
        <f t="shared" si="1"/>
        <v>0</v>
      </c>
      <c r="J33" s="8"/>
    </row>
    <row r="34" spans="1:10" ht="226.2" customHeight="1">
      <c r="A34" s="2">
        <v>32</v>
      </c>
      <c r="B34" s="6" t="s">
        <v>91</v>
      </c>
      <c r="C34" s="6" t="s">
        <v>92</v>
      </c>
      <c r="D34" s="2" t="s">
        <v>23</v>
      </c>
      <c r="E34" s="2">
        <f>16*2</f>
        <v>32</v>
      </c>
      <c r="F34" s="2">
        <v>114.78</v>
      </c>
      <c r="G34" s="4">
        <f t="shared" si="0"/>
        <v>3672.96</v>
      </c>
      <c r="H34" s="7"/>
      <c r="I34" s="7">
        <f t="shared" si="1"/>
        <v>0</v>
      </c>
      <c r="J34" s="8"/>
    </row>
    <row r="35" spans="1:10" ht="225.6" customHeight="1">
      <c r="A35" s="2">
        <v>33</v>
      </c>
      <c r="B35" s="6" t="s">
        <v>93</v>
      </c>
      <c r="C35" s="6" t="s">
        <v>94</v>
      </c>
      <c r="D35" s="2" t="s">
        <v>23</v>
      </c>
      <c r="E35" s="2">
        <f>17*(0.6+0.56)+2*3.5*7</f>
        <v>68.72</v>
      </c>
      <c r="F35" s="2">
        <v>29.4</v>
      </c>
      <c r="G35" s="4">
        <f t="shared" si="0"/>
        <v>2020.3679999999999</v>
      </c>
      <c r="H35" s="7"/>
      <c r="I35" s="7">
        <f t="shared" si="1"/>
        <v>0</v>
      </c>
      <c r="J35" s="8"/>
    </row>
    <row r="36" spans="1:10" ht="280.8" customHeight="1">
      <c r="A36" s="2">
        <v>34</v>
      </c>
      <c r="B36" s="6" t="s">
        <v>95</v>
      </c>
      <c r="C36" s="6" t="s">
        <v>96</v>
      </c>
      <c r="D36" s="2" t="s">
        <v>23</v>
      </c>
      <c r="E36" s="2">
        <f>16*2</f>
        <v>32</v>
      </c>
      <c r="F36" s="2">
        <v>63</v>
      </c>
      <c r="G36" s="4">
        <f t="shared" si="0"/>
        <v>2016</v>
      </c>
      <c r="H36" s="7"/>
      <c r="I36" s="7">
        <f t="shared" ref="I36:I52" si="2">H36*E36</f>
        <v>0</v>
      </c>
      <c r="J36" s="8"/>
    </row>
    <row r="37" spans="1:10" ht="176.4" customHeight="1">
      <c r="A37" s="2">
        <v>35</v>
      </c>
      <c r="B37" s="6" t="s">
        <v>97</v>
      </c>
      <c r="C37" s="6" t="s">
        <v>98</v>
      </c>
      <c r="D37" s="2" t="s">
        <v>23</v>
      </c>
      <c r="E37" s="2">
        <v>32</v>
      </c>
      <c r="F37" s="2">
        <v>71.75</v>
      </c>
      <c r="G37" s="4">
        <f t="shared" si="0"/>
        <v>2296</v>
      </c>
      <c r="H37" s="7"/>
      <c r="I37" s="7">
        <f t="shared" si="2"/>
        <v>0</v>
      </c>
      <c r="J37" s="8"/>
    </row>
    <row r="38" spans="1:10" ht="168.6" customHeight="1">
      <c r="A38" s="2">
        <v>36</v>
      </c>
      <c r="B38" s="6" t="s">
        <v>99</v>
      </c>
      <c r="C38" s="6" t="s">
        <v>100</v>
      </c>
      <c r="D38" s="2" t="s">
        <v>56</v>
      </c>
      <c r="E38" s="2">
        <v>80</v>
      </c>
      <c r="F38" s="2">
        <v>19.13</v>
      </c>
      <c r="G38" s="4">
        <f t="shared" si="0"/>
        <v>1530.4</v>
      </c>
      <c r="H38" s="7"/>
      <c r="I38" s="7">
        <f t="shared" si="2"/>
        <v>0</v>
      </c>
      <c r="J38" s="8"/>
    </row>
    <row r="39" spans="1:10" ht="187.8" customHeight="1">
      <c r="A39" s="2">
        <v>37</v>
      </c>
      <c r="B39" s="6" t="s">
        <v>101</v>
      </c>
      <c r="C39" s="6" t="s">
        <v>102</v>
      </c>
      <c r="D39" s="2" t="s">
        <v>56</v>
      </c>
      <c r="E39" s="2">
        <v>320</v>
      </c>
      <c r="F39" s="2">
        <v>3.65</v>
      </c>
      <c r="G39" s="4">
        <f t="shared" si="0"/>
        <v>1168</v>
      </c>
      <c r="H39" s="7"/>
      <c r="I39" s="7">
        <f t="shared" si="2"/>
        <v>0</v>
      </c>
      <c r="J39" s="8"/>
    </row>
    <row r="40" spans="1:10" ht="210.6" customHeight="1">
      <c r="A40" s="2">
        <v>38</v>
      </c>
      <c r="B40" s="6" t="s">
        <v>103</v>
      </c>
      <c r="C40" s="6" t="s">
        <v>104</v>
      </c>
      <c r="D40" s="2" t="s">
        <v>56</v>
      </c>
      <c r="E40" s="2">
        <v>80</v>
      </c>
      <c r="F40" s="2">
        <v>4.32</v>
      </c>
      <c r="G40" s="4">
        <f t="shared" si="0"/>
        <v>345.6</v>
      </c>
      <c r="H40" s="7"/>
      <c r="I40" s="7">
        <f t="shared" si="2"/>
        <v>0</v>
      </c>
      <c r="J40" s="8"/>
    </row>
    <row r="41" spans="1:10" ht="195.6" customHeight="1">
      <c r="A41" s="2">
        <v>39</v>
      </c>
      <c r="B41" s="6" t="s">
        <v>105</v>
      </c>
      <c r="C41" s="6" t="s">
        <v>106</v>
      </c>
      <c r="D41" s="2" t="s">
        <v>56</v>
      </c>
      <c r="E41" s="2">
        <v>100</v>
      </c>
      <c r="F41" s="2">
        <v>4.66</v>
      </c>
      <c r="G41" s="4">
        <f t="shared" si="0"/>
        <v>466</v>
      </c>
      <c r="H41" s="7"/>
      <c r="I41" s="7">
        <f t="shared" si="2"/>
        <v>0</v>
      </c>
      <c r="J41" s="8"/>
    </row>
    <row r="42" spans="1:10" ht="198.6" customHeight="1">
      <c r="A42" s="2">
        <v>40</v>
      </c>
      <c r="B42" s="6" t="s">
        <v>107</v>
      </c>
      <c r="C42" s="6" t="s">
        <v>108</v>
      </c>
      <c r="D42" s="2" t="s">
        <v>70</v>
      </c>
      <c r="E42" s="2">
        <v>2</v>
      </c>
      <c r="F42" s="2">
        <v>32.5</v>
      </c>
      <c r="G42" s="4">
        <f t="shared" si="0"/>
        <v>65</v>
      </c>
      <c r="H42" s="7"/>
      <c r="I42" s="7">
        <f t="shared" si="2"/>
        <v>0</v>
      </c>
      <c r="J42" s="8"/>
    </row>
    <row r="43" spans="1:10" ht="208.2" customHeight="1">
      <c r="A43" s="2">
        <v>41</v>
      </c>
      <c r="B43" s="6" t="s">
        <v>109</v>
      </c>
      <c r="C43" s="6" t="s">
        <v>110</v>
      </c>
      <c r="D43" s="2" t="s">
        <v>70</v>
      </c>
      <c r="E43" s="2">
        <v>2</v>
      </c>
      <c r="F43" s="2">
        <v>32.61</v>
      </c>
      <c r="G43" s="4">
        <f t="shared" si="0"/>
        <v>65.22</v>
      </c>
      <c r="H43" s="7"/>
      <c r="I43" s="7">
        <f t="shared" si="2"/>
        <v>0</v>
      </c>
      <c r="J43" s="8"/>
    </row>
    <row r="44" spans="1:10" ht="181.8" customHeight="1">
      <c r="A44" s="2">
        <v>42</v>
      </c>
      <c r="B44" s="6" t="s">
        <v>111</v>
      </c>
      <c r="C44" s="6" t="s">
        <v>112</v>
      </c>
      <c r="D44" s="2" t="s">
        <v>70</v>
      </c>
      <c r="E44" s="2">
        <v>8</v>
      </c>
      <c r="F44" s="2">
        <v>31.82</v>
      </c>
      <c r="G44" s="4">
        <f t="shared" si="0"/>
        <v>254.56</v>
      </c>
      <c r="H44" s="7"/>
      <c r="I44" s="7">
        <f t="shared" si="2"/>
        <v>0</v>
      </c>
      <c r="J44" s="8"/>
    </row>
    <row r="45" spans="1:10" ht="193.8" customHeight="1">
      <c r="A45" s="2">
        <v>43</v>
      </c>
      <c r="B45" s="6" t="s">
        <v>113</v>
      </c>
      <c r="C45" s="6" t="s">
        <v>114</v>
      </c>
      <c r="D45" s="2" t="s">
        <v>70</v>
      </c>
      <c r="E45" s="2">
        <v>6</v>
      </c>
      <c r="F45" s="2">
        <v>36.4</v>
      </c>
      <c r="G45" s="4">
        <f t="shared" si="0"/>
        <v>218.4</v>
      </c>
      <c r="H45" s="7"/>
      <c r="I45" s="7">
        <f t="shared" si="2"/>
        <v>0</v>
      </c>
      <c r="J45" s="8"/>
    </row>
    <row r="46" spans="1:10" ht="212.4" customHeight="1">
      <c r="A46" s="2">
        <v>44</v>
      </c>
      <c r="B46" s="6" t="s">
        <v>115</v>
      </c>
      <c r="C46" s="6" t="s">
        <v>116</v>
      </c>
      <c r="D46" s="2" t="s">
        <v>117</v>
      </c>
      <c r="E46" s="2">
        <v>25</v>
      </c>
      <c r="F46" s="2">
        <v>97.81</v>
      </c>
      <c r="G46" s="4">
        <f t="shared" si="0"/>
        <v>2445.25</v>
      </c>
      <c r="H46" s="7"/>
      <c r="I46" s="7">
        <f t="shared" si="2"/>
        <v>0</v>
      </c>
      <c r="J46" s="8"/>
    </row>
    <row r="47" spans="1:10" ht="166.8" customHeight="1">
      <c r="A47" s="2">
        <v>45</v>
      </c>
      <c r="B47" s="6" t="s">
        <v>118</v>
      </c>
      <c r="C47" s="6" t="s">
        <v>119</v>
      </c>
      <c r="D47" s="2" t="s">
        <v>117</v>
      </c>
      <c r="E47" s="2">
        <v>25</v>
      </c>
      <c r="F47" s="2">
        <v>105</v>
      </c>
      <c r="G47" s="4">
        <f t="shared" si="0"/>
        <v>2625</v>
      </c>
      <c r="H47" s="7"/>
      <c r="I47" s="7">
        <f t="shared" si="2"/>
        <v>0</v>
      </c>
      <c r="J47" s="8"/>
    </row>
    <row r="48" spans="1:10" ht="181.8" customHeight="1">
      <c r="A48" s="2">
        <v>46</v>
      </c>
      <c r="B48" s="6" t="s">
        <v>120</v>
      </c>
      <c r="C48" s="6" t="s">
        <v>121</v>
      </c>
      <c r="D48" s="2" t="s">
        <v>23</v>
      </c>
      <c r="E48" s="2">
        <v>25</v>
      </c>
      <c r="F48" s="2">
        <v>64.86</v>
      </c>
      <c r="G48" s="4">
        <f t="shared" si="0"/>
        <v>1621.5</v>
      </c>
      <c r="H48" s="7"/>
      <c r="I48" s="7">
        <f t="shared" si="2"/>
        <v>0</v>
      </c>
      <c r="J48" s="8"/>
    </row>
    <row r="49" spans="1:10" ht="166.8" customHeight="1">
      <c r="A49" s="2">
        <v>47</v>
      </c>
      <c r="B49" s="6" t="s">
        <v>122</v>
      </c>
      <c r="C49" s="6" t="s">
        <v>123</v>
      </c>
      <c r="D49" s="2" t="s">
        <v>26</v>
      </c>
      <c r="E49" s="2">
        <v>18</v>
      </c>
      <c r="F49" s="2">
        <v>439.88</v>
      </c>
      <c r="G49" s="4">
        <f t="shared" si="0"/>
        <v>7917.84</v>
      </c>
      <c r="H49" s="7"/>
      <c r="I49" s="7">
        <f t="shared" si="2"/>
        <v>0</v>
      </c>
      <c r="J49" s="8"/>
    </row>
    <row r="50" spans="1:10" ht="219.6" customHeight="1">
      <c r="A50" s="2">
        <v>48</v>
      </c>
      <c r="B50" s="6" t="s">
        <v>124</v>
      </c>
      <c r="C50" s="6" t="s">
        <v>125</v>
      </c>
      <c r="D50" s="2" t="s">
        <v>23</v>
      </c>
      <c r="E50" s="2">
        <f>18*3.32</f>
        <v>59.76</v>
      </c>
      <c r="F50" s="2">
        <v>133.22</v>
      </c>
      <c r="G50" s="4">
        <f t="shared" si="0"/>
        <v>7961.2272000000003</v>
      </c>
      <c r="H50" s="7"/>
      <c r="I50" s="7">
        <f t="shared" si="2"/>
        <v>0</v>
      </c>
      <c r="J50" s="8"/>
    </row>
    <row r="51" spans="1:10" ht="159.6" customHeight="1">
      <c r="A51" s="2">
        <v>49</v>
      </c>
      <c r="B51" s="6" t="s">
        <v>126</v>
      </c>
      <c r="C51" s="6" t="s">
        <v>127</v>
      </c>
      <c r="D51" s="2" t="s">
        <v>23</v>
      </c>
      <c r="E51" s="2">
        <f>16*3</f>
        <v>48</v>
      </c>
      <c r="F51" s="2">
        <v>92.79</v>
      </c>
      <c r="G51" s="4">
        <f t="shared" si="0"/>
        <v>4453.92</v>
      </c>
      <c r="H51" s="7"/>
      <c r="I51" s="7">
        <f t="shared" si="2"/>
        <v>0</v>
      </c>
      <c r="J51" s="8"/>
    </row>
    <row r="52" spans="1:10" ht="210" customHeight="1">
      <c r="A52" s="2">
        <v>50</v>
      </c>
      <c r="B52" s="6" t="s">
        <v>128</v>
      </c>
      <c r="C52" s="6" t="s">
        <v>129</v>
      </c>
      <c r="D52" s="2" t="s">
        <v>23</v>
      </c>
      <c r="E52" s="2">
        <v>58.68</v>
      </c>
      <c r="F52" s="2">
        <v>23.01</v>
      </c>
      <c r="G52" s="10">
        <f t="shared" si="0"/>
        <v>1350.2267999999999</v>
      </c>
      <c r="H52" s="7"/>
      <c r="I52" s="7">
        <f t="shared" si="2"/>
        <v>0</v>
      </c>
      <c r="J52" s="8"/>
    </row>
    <row r="53" spans="1:10" ht="39.6">
      <c r="A53" s="29" t="s">
        <v>130</v>
      </c>
      <c r="B53" s="30"/>
      <c r="C53" s="30"/>
      <c r="D53" s="30"/>
      <c r="E53" s="30"/>
      <c r="F53" s="30"/>
      <c r="G53" s="11">
        <f>SUM(G3:G52)</f>
        <v>125000.4967</v>
      </c>
      <c r="H53" s="12" t="s">
        <v>131</v>
      </c>
      <c r="I53" s="34">
        <f>SUM(I3:I52)</f>
        <v>0</v>
      </c>
      <c r="J53" s="35"/>
    </row>
    <row r="54" spans="1:10" ht="42.6" customHeight="1">
      <c r="A54" s="31" t="s">
        <v>132</v>
      </c>
      <c r="B54" s="32"/>
      <c r="C54" s="32"/>
      <c r="D54" s="32"/>
      <c r="E54" s="32"/>
      <c r="F54" s="32"/>
      <c r="G54" s="32"/>
      <c r="H54" s="33"/>
      <c r="I54" s="36"/>
      <c r="J54" s="37"/>
    </row>
    <row r="55" spans="1:10" ht="64.8" customHeight="1">
      <c r="A55" s="22" t="s">
        <v>133</v>
      </c>
      <c r="B55" s="23"/>
      <c r="C55" s="23"/>
      <c r="D55" s="23"/>
      <c r="E55" s="23"/>
      <c r="F55" s="23"/>
      <c r="G55" s="23"/>
      <c r="H55" s="13" t="s">
        <v>134</v>
      </c>
      <c r="I55" s="38"/>
      <c r="J55" s="13" t="s">
        <v>135</v>
      </c>
    </row>
    <row r="56" spans="1:10" ht="217.05" customHeight="1">
      <c r="A56" s="24" t="s">
        <v>136</v>
      </c>
      <c r="B56" s="24"/>
      <c r="C56" s="24"/>
      <c r="D56" s="24"/>
      <c r="E56" s="24"/>
      <c r="F56" s="24"/>
      <c r="G56" s="24"/>
      <c r="H56" s="25"/>
      <c r="I56" s="25"/>
      <c r="J56" s="25"/>
    </row>
    <row r="57" spans="1:10" ht="118.8" customHeight="1">
      <c r="A57" s="39" t="s">
        <v>137</v>
      </c>
      <c r="B57" s="26"/>
      <c r="C57" s="26"/>
      <c r="D57" s="26"/>
      <c r="E57" s="26"/>
      <c r="F57" s="26"/>
      <c r="G57" s="26"/>
      <c r="H57" s="26"/>
      <c r="I57" s="26"/>
      <c r="J57" s="26"/>
    </row>
  </sheetData>
  <sheetProtection algorithmName="SHA-512" hashValue="/lnJeo+xN5tY/CqL3uJZw/KEjBA9EI8LbW42ye0PAwX8z7kOO2C1j4ahpD7LLlyQcEcj9ANtD2ANSP9wAf3AFg==" saltValue="66sJGwxETPlrfB7RcmPQDQ==" spinCount="100000" sheet="1" objects="1" selectLockedCells="1"/>
  <mergeCells count="8">
    <mergeCell ref="A55:G55"/>
    <mergeCell ref="A56:J56"/>
    <mergeCell ref="A57:J57"/>
    <mergeCell ref="A1:J1"/>
    <mergeCell ref="A53:F53"/>
    <mergeCell ref="I53:J53"/>
    <mergeCell ref="A54:H54"/>
    <mergeCell ref="I54:J54"/>
  </mergeCells>
  <phoneticPr fontId="30" type="noConversion"/>
  <pageMargins left="0.23622047244094499" right="3.9370078740157501E-2" top="0.74803149606299202" bottom="0.74803149606299202" header="0.31496062992126" footer="0.31496062992126"/>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投标报价书封面</vt:lpstr>
      <vt:lpstr>投标报价书</vt:lpstr>
      <vt:lpstr>投标报价书!Print_Titles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2026-01-21T09:07:27Z</cp:lastPrinted>
  <dcterms:created xsi:type="dcterms:W3CDTF">2015-06-05T18:19:00Z</dcterms:created>
  <dcterms:modified xsi:type="dcterms:W3CDTF">2026-01-21T09:19:20Z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230655C8A25C40C19B562E98CA795000_12</vt:lpwstr>
  </property>
  <property fmtid="{D5CDD505-2E9C-101B-9397-08002B2CF9AE}" pid="3" name="KSOProductBuildVer">
    <vt:lpwstr>2052-12.1.0.24657</vt:lpwstr>
  </property>
  <property fmtid="{D5CDD505-2E9C-101B-9397-08002B2CF9AE}" pid="4" name="CalculationRule">
    <vt:i4>0</vt:i4>
  </property>
</Properties>
</file>