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<sst xmlns="http://schemas.openxmlformats.org/spreadsheetml/2006/main" count="123" uniqueCount="93">
  <si>
    <t>高科财富园3号配电室墙面渗水维修工程（第二次）询价书</t>
  </si>
  <si>
    <t>序号</t>
  </si>
  <si>
    <t>项目名称</t>
  </si>
  <si>
    <t>项目特征及工作内容</t>
  </si>
  <si>
    <t>单位</t>
  </si>
  <si>
    <t>暂定工程量</t>
  </si>
  <si>
    <t>单价限价（元）</t>
  </si>
  <si>
    <t>限价小计（元）</t>
  </si>
  <si>
    <t>含税单价报价（元）</t>
  </si>
  <si>
    <t>小计
（元）</t>
  </si>
  <si>
    <t>备注</t>
  </si>
  <si>
    <t>拆、装铝合金百叶</t>
  </si>
  <si>
    <t>[项目特征]
1.名称:拆装铝合金百叶
2.其他:主材利旧
3.场内运距:综合考虑
4.全费用说明:包含但不限于工程人工费、材料费、机械费、竣工档案编制费、风险费、管理费、利润、组织措施费(含安全文明施工费)、规费、税金、工程相关施工手续的办理审批、施工、管理、保险、周边社会关系协训以及政策性文件规定等所有费用[工作内容]
1.拆除
2.控制扬尘
3.清理
4.场内运输</t>
  </si>
  <si>
    <t>㎡</t>
  </si>
  <si>
    <t>移栽香樟树</t>
  </si>
  <si>
    <t>[项目特征]
1.种类:香樟树
2.胸径或干径:25cm以上
3.株高、冠径:株高8-9m，冠径4m
4.起挖方式:综合考虑
5.养护期:1年
6.成活率:100%
7.全费用说明:包含但不限于工程人工费、材料费、机械费、竣工档案编制费、风险费、管理费、利润、组织措施费(含安全文明施工费)、规费、税金、工程相关施工手续的办理审批、施工、管理、保险、周边社会关系协调以及政策性文件规定等所有费用         
[工作内容]
1.起挖
2.运输
3.栽植
4.养护</t>
  </si>
  <si>
    <t>株</t>
  </si>
  <si>
    <t>补栽麦冬</t>
  </si>
  <si>
    <t>[项目特征]
1.种类:麦冬
2.铺种方式:综合考虑
3.养护期:1年
4.成活率:100%
5.全费用说明:包含但不限于工程人工费、材料费、机械费、竣工档案编制费、风险费、管理费、利润、组织措施费(含安全文明施工费)、规费、税金、工程相关施工手续的办理审批、施工、管理、保险、周边社会关系协调以及政策性文件规定等所有费用        
[工作内容]
1.起挖
2.运输
3.栽植
4.养护</t>
  </si>
  <si>
    <t>拆除水箅子</t>
  </si>
  <si>
    <t>[项目特征]
1.篦子材料种类、规格:综合考虑
2.场内运距:综合考虑
3.全费用说明:包含但不限于工程人工费、材料费、机械费、竣工档案编制费、风险费、管理费、利润、组织措施费(含安全文明施工费)、规费、税金、工程相关施工手续的办理审批、施工、管理、保险、周边社会关系协调以及政策性文件规定等所有费用         
[工作内容]
1.拆除
2.控制扬尘
3.清理
4.场内运输</t>
  </si>
  <si>
    <t>m</t>
  </si>
  <si>
    <t>砖砌水沟拆除</t>
  </si>
  <si>
    <t>[项目特征]
1.砌体名称:排水沟
2.砌体材质:标准砖
3.拆除高度:综合考虑
4.场内运距:综合考虑
5.全费用说明:包含但不限于工程人工费、材料费、机械费、竣工档案编制费、风险费、管理费、利润、组织措施费(含安全文明施工费)、规费、税金、工程相关施工手续的办理审批、施工、管理、保险、周边社会关系协调以及政策性文件规定等所有费用       
[工作内容]
1.拆除
2.控制扬尘
3.清理
4.场内运输</t>
  </si>
  <si>
    <t>散水垫层拆除</t>
  </si>
  <si>
    <t>[项目特征]
1.构件名称:沟垫层
2.拆除构件的厚度或规格尺寸:综合考虑
3.场内运距:综合考虑
4.全费用说明:包含但不限于工程人工费、材料费、机械费、竣工档案编制费、风险费、管理费、利润、组织措施费(含安全文明施工费)、规费、税金、工程相关施工手续的办理审批、施工、管理、保险、周边社会关系协调以及政策性文件规定等所有费用     [工作内容]
1.拆除
2.控制扬尘
3.清理
4.场内运输</t>
  </si>
  <si>
    <t>挖沟槽土石方</t>
  </si>
  <si>
    <t>[项目特征]
1.土壤类别:土石比0.75:0.25
2.开挖方式:人工开挖
3.挖土深度:综合考虑
4.场内运距:综合考虑
5.全费用说明:包含但不限于工程人工费、材料费、机械费、竣工档案编制费、风险费、管理费、利润、组织措施费(含安全文明施工费)、规费、税金、工程相关施工手续的办理审批、施工、管理、保险、周边社会关系协调以及政策性文件规定等所有费用     [工作内容]
1.排地表水
2.土方开挖
3.围护(挡土板)及拆除
4.基底钎探
5.场内运输</t>
  </si>
  <si>
    <t>m³</t>
  </si>
  <si>
    <t>架空层隔墙拆除</t>
  </si>
  <si>
    <t>[项目特征]
1.砌体名称：隔墙
2.砌体材质：砖砌体
3.拆除高度：综合考虑
4.场内运距：综合考虑
5.全费用说明：包含但不限于工程人工费 、材料费、机械费、竣工档案编制费、
风险费、管理费、利润、组织措施费(  含安全文明施工费)、规费、税金、工  程相关施工手续的办理审批、施工、管 理、保险、周边社会关系协调以及政策 性文件规定等所有费用
[工作内容]
1.拆除
2.控制扬尘
3.清理
4.场内运输</t>
  </si>
  <si>
    <t>架空层附着物清理</t>
  </si>
  <si>
    <t>[项目特征]
1.清理部位：架空层地面
2.运输距离：综合考虑
3.全费用说明：包含但不限于工程人工费 、材料费、机械费、竣工档案编制费、
风险费、管理费、利润、组织措施费(  含安全文明施工费)、规费、税金、工 程相关施工手续的办理审批、施工、管 理、保险、周边社会关系协调以及政策 性文件规定等所有费用
[工作内容]
1.原屋面清扫
2.废弃物运输
3.场地清理</t>
  </si>
  <si>
    <t>架空层地面涂膜防水</t>
  </si>
  <si>
    <t>[项目特征]
1.防水膜品种：聚氨酯
2.涂膜厚度、遍数：1.5mm厚，2遍
3.全费用说明：包含但不限于工程人工费 、材料费、机械费、竣工档案编制费、
风险费、管理费、利润、组织措施费(  含安全文明施工费)、规费、税金、工  程相关施工手续的办理审批、施工、管 理、保险、周边社会关系协调以及政策 性文件规定等所有费用
工作内容]
1.基层处理
2.刷基层处理剂
3.铺布、喷涂防水层</t>
  </si>
  <si>
    <t>架空层砌砖</t>
  </si>
  <si>
    <t>[项目特征]
1.砖品种、规格、强度等级：200*100*5 0红砖
2.墙体类型：隔墙
3.砂浆强度等级、配合比：M7.5水泥砂浆
4.全费用说明：包含但不限于工程人工费 、材料费、机械费、竣工档案编制费、 风险费、管理费、利润、组织措施费(
含安全文明施工费)、规费、税金、工  程相关施工手续的办理审批、施工、管 理、保险、周边社会关系协调以及政策 性文件规定等所有费用
[工作内容]
1.砂浆制作、运输
2.砌砖
3.刮缝
4.砖压顶砌筑
5.材料运输</t>
  </si>
  <si>
    <t>墙面一般抹灰</t>
  </si>
  <si>
    <t>[项目特征]
1.墙体类型：砖墙
2.面层厚度、砂浆配合比：20mm厚1:2. 3水泥砂浆
3.钢丝网：12.7mm*12.7mm*0.9mm
4.全费用说明：包含但不限于工程人工费 、材料费、机械费、竣工档案编制费、 风险费、管理费、利润、组织措施费(
含安全文明施工费)、规费、税金、工  程相关施工手续的办理审批、施工、管 理、保险、周边社会关系协调以及政策 性文件规定等所有费用
工作内容]
1.基层清理
2.砂浆制作、运输
3.底层抹灰
4.抹面层
5.抹装饰面
6.勾分格缝</t>
  </si>
  <si>
    <t>墙面涂膜防水</t>
  </si>
  <si>
    <t>[项目特征]
1.防水膜品种：聚氨酯
2.涂膜厚度、遍数：1.5mm厚，2遍
3.全费用说明：包含但不限于工程人工费 、材料费、机械费、竣工档案编制费、 风险费、管理费、利润、组织措施费(
含安全文明施工费)、规费、税金、工  程相关施工手续的办理审批、施工、管 理、保险、周边社会关系协调以及政策 性文件规定等所有费用
[工作内容]
1.基层处理
2.刷基层处理剂
3.铺布、喷涂防水层</t>
  </si>
  <si>
    <t>墙面卷材防水</t>
  </si>
  <si>
    <t>[项目特征]
1.卷材品种、规格、厚度：4mm厚SBS弹性 改性沥青防水卷材
2.防水层数：1层
3.防水层做法：热熔
4.全费用说明：包含但不限于工程人工费 、材料费、机械费、竣工档案编制费、
风险费、管理费、利润、组织措施费(  含安全文明施工费)、规费、税金、工  程相关施工手续的办理审批、施工、管 理、保险、周边社会关系协调以及政策 性文件规定等所有费用
工作内容]
1.基层处理
2.刷粘结剂
3.铺防水卷材
4.接缝、嵌缝</t>
  </si>
  <si>
    <t>回填坑槽土石方</t>
  </si>
  <si>
    <t>[项目特征]
1.密实度要求：满足设计规费
2.填方材料品种：土石方
3.填方粒径要求：满足设计规费
4.填方来源、运距：综合考虑
5.全费用说明：包含但不限于工程人工费 、材料费、机械费、竣工档案编制费、
风险费、管理费、利润、组织措施费(  含安全文明施工费)、规费、税金、工 程和关施工手续的办理审批、施工、管 理、保险、周边社会关系协调以及政策 性文件规定等所有费用
工作内容]
1.运输
2.回填
3.压实</t>
  </si>
  <si>
    <t>土石方运输</t>
  </si>
  <si>
    <t>[项目特征]
1.废弃料品种：综合考虑
2.运输方式：综合考虑
3.运距：200米
4.全费用说明：包含但不限于工程人工费 、材料费、机械费、竣工档案编制费、 风险费、管理费、利润、组织措施费(
含安全文明施工费)、规费、税金、工  程相关施工手续的办理审批、施工、管 理、保险、周边社会关系协调以及政策 性文件规定等所有费用
[工作内容]
1.余方点装料运输至回填点</t>
  </si>
  <si>
    <t>建渣弃置</t>
  </si>
  <si>
    <t>[项目特征]
1.废弃料品种：综合考虑
2.运距：汽车外运20KM
3.渣场费：20元/m3
4.全费用说明：包含但不限于工程人工费 、材料费、机械费、竣工档案编制费、 风险费、管理费、利润、组织措施费(
含安全文明施工费)、规费、税金、工  程相关施工手续的办理审批、施工、管 理、保险、周边社会关系协调以及政策 性文件规定等所有费用
[工作内容]
1.余方点装料运输至弃置点</t>
  </si>
  <si>
    <t>排水沟、截水沟</t>
  </si>
  <si>
    <t>[项目特征]
1.断面尺寸：300*500*240
2.基础、垫层：材料品种、厚度：100mm 厚C20砼垫层
3.砌体材料：标准砖
4.砂浆强度等级：M5水泥砂浆
5.抹灰砂浆：1:2.5水泥砂浆
6.全费用说明：包含但不限于工程人工费 、材料费、机械费、竣工档案编制费、 风险费、管理费、利润、组织措施费(
含安全文明施工费)、规费、税金、工  程相关施工手续的办理审批、施工、管 理、保险、周边社会关系协调以及政策 性文件规定等所有费用
[工作内容]
1.基础、垫层铺筑
2.混凝土拌和、运输、浇筑
3.侧墙浇捣或砌筑
4.勾缝、抹面
5.盖板安装</t>
  </si>
  <si>
    <t>水箅子</t>
  </si>
  <si>
    <t>[项目特征]
1.材质：复合树脂
2.规格尺寸：300*500
3.全费用说明：包含但不限于工程人工费 、材料费、机械费、竣工档案编制费、 风险费、管理费、利润、组织措施费(
含安全文明施工费)、规费、税金、工  程相关施工手续的办理审批、施工、管 理、保险、周边社会关系协调以及政策 性文件规定等所有费用
[工作内容]
1.运输、安装</t>
  </si>
  <si>
    <t>栽植灌木</t>
  </si>
  <si>
    <t>[项目特征]
1.种类：绿植灌木综合考虑
2.种植密度：64株/m2
3.冠丛高：0.4-0.5米
4.蓬径：0.2-0.3米
5.起挖方式：综合考虑
6.养护期：1年
7.成活率：100%
8.全费用说明：包含但不限于工程人工费 、材料费、机械费、竣工档案编制费、
风险费、管理费、利润、组织措施费(  含安全文明施工费)、规费、税金、工  程相关施工手续的办理审批、施工、管 理、保险、周边社会关系协调以及政策 性文件规定等所有费用
工作内容]
1.起挖
2.运输
3.栽植
4.养护</t>
  </si>
  <si>
    <t>机房墙面保护</t>
  </si>
  <si>
    <t>[项目特征]
1.龙骨材料种类、规格、中距：轻钢龙骨 中距(mm以内)竖向600横向1500
2.基层材料种类、规格：15mm厚阻燃版
3.全费用说明：包含但不限于工程人工费 、材料费、机械费、竣工档案编制费、  风险费、管理费、利润、组织措施费(
含安全文明施工费)、规费、税金、工  程相关施工手续的办理审批、施工、管 理、保险、周边社会关系协调以及政策 性文件规定等所有费用
工作内容]
1.基层清理
2.龙骨制作、运输、安装
3.钉隔离层
4.基层铺钉</t>
  </si>
  <si>
    <t>铲除涂料面</t>
  </si>
  <si>
    <t>[项目特征]
1.铲除部位名称：房间内墙面
2.场内运距：综合考虑
3.全费用说明：包含但不限于工程人工费 、材料费、机械费、竣工档案编制费、
风险费、管理费、利润、组织措施费(  含安全文明施工费)、规费、税金、工  程相关施工手续的办理审批、施工、管 理、保险、周边社会关系协调以及政策 性文件规定等所有费用
[工作内容]
1.拆除
2.控制扬尘
3.清理
4.场内运输</t>
  </si>
  <si>
    <t>墙面喷刷涂料</t>
  </si>
  <si>
    <t>[项目特征]
1.基层类型：腻子
2.喷刷涂料部位：墙面、天棚综合考虑
3.腻子种类：防水腻子
4.刮腻子要求：2遍
5.涂料品种、喷刷遍数：防水涂料3遍
6.全费用说明：包含但不限于工程人工费 、材料费、机械费、竣工档案编制费、 风险费、管理费、利润、组织措施费(
含安全文明施工费)、规费、税金、工  程相关施工手续的办理审批、施工、管 理、保险、周边社会关系协调以及政策 性文件规定等所有费用
[工作内容]
1.基层清理
2.刮腻子
3.刷、喷涂料</t>
  </si>
  <si>
    <t>顶面墙面涂膜防水</t>
  </si>
  <si>
    <t>[项目特征]
1.防水膜品种：聚氨酯
2.涂膜厚度、遍数：2遍，1.5mm厚
3.全费用说明：包含但不限于工程人工费 、材料费、机械费、竣工档案编制费、 风险费、管理费、利润、组织措施费(
含安全文明施工费)、规费、税金、工  程相关施工手续的办理审批、施工、管 理、保险、周边社会关系协调以及政策 性文件规定等所有费用
[工作内容]
1.基层处理
2.刷基层处理剂
3.铺布、喷涂防水层</t>
  </si>
  <si>
    <t>建筑垃圾清运</t>
  </si>
  <si>
    <t>[项目特征]
1.运输距离：20KM
2.渣场费：20元/m3
3.全费用说明：包含但不限于工程人工费 、材料费、机械费、竣工档案编制费、 风险费、管理费、利润、组织措施费(
含安全文明施工费)、规费、税金、工  程相关施工手续的办理审批、施工、管 理、保险、周边社会关系协调以及政策 性文件规定等所有费用
[工作内容]
1.运输
2.弃渣</t>
  </si>
  <si>
    <t>3B屋面防水层拆除</t>
  </si>
  <si>
    <t>[项目特征]
1.防水层种类：卷材防水
2.场内运距：综合考虑
3.全费用说明：包含但不限于工程人工费 、材料费、机械费、竣工档案编制费、 风险费、管理费、利润、组织措施费(
含安全文明施工费)、规费、税金、工  程相关施工手续的办理审批、施工、管 理、保险、周边社会关系协调以及政策 性文件规定等所有费用
工作内容]
1.拆除
2.控制扬尘
3.清理
4.场内运输</t>
  </si>
  <si>
    <t>屋面基层拆除</t>
  </si>
  <si>
    <t>[项目特征]
1.刚性层厚度：50mm
2.场内运距：综合考虑
3.全费用说明：包含但不限于工程人工费 、材料费、机械费、竣工档案编制费、
风险费、管理费、利润、组织措施费(  含安全文明施工费)、规费、税金、工  程相关施工手续的办理审批、施工、管 理、保险、周边社会关系协调以及政策 性文件规定等所有费用
[工作内容]
1.拆除
2.控制扬尘
3.清理
4.场内运输</t>
  </si>
  <si>
    <t>屋面刚性层</t>
  </si>
  <si>
    <t>[项目特征]
1.刚性层厚度：50mm
2.混凝土种类：自拌砼
3.混凝土强度等级：C25细石混凝土
4.钢筋规格、型号：Φ6钢筋
5.全费用说明：包含但不限于工程人工费 、材料费、机械费、竣工档案编制费、
风险费、管理费、利润、组织措施费(  含安全文明施工费)、规费、税金、工  程相关施工手续的办理审批、施工、管 理、保险、周边社会关系协调以及政策 性文件规定等所有费用
[工作内容]
1.基层处理
2.混凝土制作、运输、铺筑、养护
3.钢筋制安</t>
  </si>
  <si>
    <t>屋面刷冷底子油</t>
  </si>
  <si>
    <t>[项目特征]
1.防水膜品种：冷底子油
2.涂膜厚度、遍数：2遍
3.全费用说明：包含但不限于工程人工费 、材料费、机械费、竣工档案编制费、
风险费、管理费、利润、组织措施费(  含安全文明施工费)、规费、税金、工  程相关施工手续的办理审批、施工、管 理、保险、周边社会关系协调以及政策 性文件规定等所有费用
[工作内容]
1.基层处理
2.刷基层处理剂
3.铺布、喷涂防水层</t>
  </si>
  <si>
    <t>屋面卷材防水</t>
  </si>
  <si>
    <t>[项目特征]
1.卷材品种、规格、厚度：改性沥青卷材
2.防水层数：1层2.5mm厚
3.防水层做法：冷粘
4.全费用说明：包含但不限于工程人工费 、材料费、机械费、竣工档案编制费、
风险费、管理费、利润、组织措施费(  含安全文明施工费)、规费、税金、工  程相关施工手续的办理审批、施工、管 理、保险、周边社会关系协调以及政策 性文件规定等所有费用
[工作内容]
1.基层处理
2.铺油毡卷材、接缝</t>
  </si>
  <si>
    <t>屋面垃圾清扫、清运</t>
  </si>
  <si>
    <t>[项目特征]
1.运输距离：20KM
2.渣场费：20元/m3
3.全费用说明：包含但不限于工程人工费 、材料费、机械费、竣工档案编制费、
风险费、管理费、利润、组织措施费(  含安全文明施工费)、规费、税金、工  程相关施工手续的办理审批、施工、管 理、保险、周边社会关系协调以及政策 性文件规定等所有费用
[工作内容]
1.运输
2.弃渣</t>
  </si>
  <si>
    <t>脚手架</t>
  </si>
  <si>
    <t>[项目特征]
1.搭架方式:综合考虑
2.搭设高度:4M
3.脚手架材质:钢管
4.其他:满足设计及规范要求
[工作内容]
1.安装、拆除
2.场内运输</t>
  </si>
  <si>
    <t>室外钢板围挡</t>
  </si>
  <si>
    <t>[项目特征]
1.材质：钢板
2.搭设高度：1.8米
3.全费用说明：包含但不限于工程人工费 、材料费、机械费、竣工档案编制费、 风险费、管理费、利润、组织措施费(
含安全文明施工费)、规费、税金、工  程相关施工手续的办理审批、施工、管 理、保险、周边社会关系协调以及政策 性文件规定等所有费用
工作内容]
1.搭设、拆除</t>
  </si>
  <si>
    <t>地面保护、清洗</t>
  </si>
  <si>
    <t xml:space="preserve">[项目特征]
1.保护内容：室内过道、楼梯墙地面
2.材质：木工板、编织袋
3.全费用说明：包含但不限于工程人工费 、材料费、机械费、竣工档案编制费、 风险费、管理费、利润、组织措施费(
含安全文明施工费)、规费、税金、工  程相关施工手续的办理审批、施工、管 理、保险、周边社会关系协调以及政策 性文件规定等所有费用
工作内容〕
1.铺设、拆除
2.地面清洗
</t>
  </si>
  <si>
    <t>总价限价(元)：</t>
  </si>
  <si>
    <t>含税总价报价 （元）：</t>
  </si>
  <si>
    <t>含税总价报价人民币大写：</t>
  </si>
  <si>
    <r>
      <rPr>
        <b/>
        <sz val="10"/>
        <color rgb="FF000000"/>
        <rFont val="宋体"/>
        <charset val="134"/>
      </rPr>
      <t>报价单位性质 （打“√）
 小规模纳税人（   ）、一般纳税人（    ）
全额增值税专用发票税率</t>
    </r>
    <r>
      <rPr>
        <b/>
        <u/>
        <sz val="10"/>
        <color rgb="FF000000"/>
        <rFont val="宋体"/>
        <charset val="134"/>
      </rPr>
      <t xml:space="preserve">     </t>
    </r>
    <r>
      <rPr>
        <b/>
        <sz val="10"/>
        <color rgb="FF000000"/>
        <rFont val="宋体"/>
        <charset val="134"/>
      </rPr>
      <t xml:space="preserve">%
备注：若投标人开具的发票为增值税普通发票、差额发票，无论税率多少，以上增值税专用发票税率处填0，即含税投标总价=除税总价
</t>
    </r>
  </si>
  <si>
    <t>除税总价：</t>
  </si>
  <si>
    <t>除税总价小写即可</t>
  </si>
  <si>
    <r>
      <t xml:space="preserve">1、计价方式：综合包干单价。
1.1 报价必须低于限价。本项目工程量为暂定工程量，最终以实际工程量进行结算。
1.2、报价包括的内容
（1）报价单价为综合包干单价，包含但不限于施工人工费、主材及辅助材料费、机械使用费、措施费用、缺陷修复费用、异于正常施工工艺增加的费用、施工过程中的各种风险费用、管理费、利润、规费、税金、风险及措施包干费等所有费用，不再计取其它费用。
（3）本工程材料均由施工单位供应。
（4）施工单位的建筑材料、机具等需要人工进行二次转运，转运费均包含在各分项工程的综合包干单价内。
（5）达到甲方所要求的工程质量、工程材料要求、工程技术要求及验收标准，以及工程设计和施工规范所要求的工程工作内容所发生的所有费用。                 
</t>
    </r>
    <r>
      <rPr>
        <b/>
        <sz val="10"/>
        <color theme="1"/>
        <rFont val="宋体"/>
        <charset val="134"/>
      </rPr>
      <t xml:space="preserve">（6）本项目合同金额不作为双方实际结算依据，施工单位完工并通过验收后，以重庆市天宫殿街道和重庆两江新区土地征收和住房事务中心抽选的（审计单位）的结算审核报告金额为准。    </t>
    </r>
    <r>
      <rPr>
        <sz val="10"/>
        <color theme="1"/>
        <rFont val="宋体"/>
        <charset val="134"/>
      </rPr>
      <t xml:space="preserve">                                                             
（7）单价报价即合同单价在合同执行过程如未发生变更则不作调整。                                                                          
2、报价单位需自行踏勘现场，了解工程范围、工程规模及现场环境情况、交通、运输等一切会影响投标报价的因素，充分考虑到报价中。
3、项目现场联系人：王老师，电话：19923295717
4、递交询价书时间（密封后递交）：2025年12月26日10:30时，地址：重庆市渝北区黄山大道70号中段两江星界4幢重庆渝豪仕现代服务业发展有限公司3楼
</t>
    </r>
    <r>
      <rPr>
        <b/>
        <sz val="10"/>
        <color theme="1"/>
        <rFont val="宋体"/>
        <charset val="134"/>
      </rPr>
      <t>5、除税总价=含税总价÷(1+增值税专用发票税率)，本次询价以除税总价作为评比价。（注：所有计算结果四舍五入精确到小数点后2位）
6、报价单位需将询价书加盖骑缝章，否则其报价无效。</t>
    </r>
  </si>
  <si>
    <r>
      <rPr>
        <sz val="11"/>
        <color theme="1"/>
        <rFont val="等线"/>
        <charset val="134"/>
        <scheme val="minor"/>
      </rPr>
      <t>报价单位：</t>
    </r>
    <r>
      <rPr>
        <u/>
        <sz val="11"/>
        <color theme="1"/>
        <rFont val="等线"/>
        <charset val="134"/>
        <scheme val="minor"/>
      </rPr>
      <t xml:space="preserve">                                                   </t>
    </r>
    <r>
      <rPr>
        <sz val="11"/>
        <color theme="1"/>
        <rFont val="等线"/>
        <charset val="134"/>
        <scheme val="minor"/>
      </rPr>
      <t>（盖章）</t>
    </r>
  </si>
  <si>
    <r>
      <rPr>
        <sz val="11"/>
        <color theme="1"/>
        <rFont val="等线"/>
        <charset val="134"/>
        <scheme val="minor"/>
      </rPr>
      <t>经办人：</t>
    </r>
    <r>
      <rPr>
        <u/>
        <sz val="11"/>
        <color theme="1"/>
        <rFont val="等线"/>
        <charset val="134"/>
        <scheme val="minor"/>
      </rPr>
      <t xml:space="preserve">                    </t>
    </r>
    <r>
      <rPr>
        <sz val="11"/>
        <color theme="1"/>
        <rFont val="等线"/>
        <charset val="134"/>
        <scheme val="minor"/>
      </rPr>
      <t xml:space="preserve"> 联系电话： </t>
    </r>
    <r>
      <rPr>
        <u/>
        <sz val="11"/>
        <color theme="1"/>
        <rFont val="等线"/>
        <charset val="134"/>
        <scheme val="minor"/>
      </rPr>
      <t xml:space="preserve">                    </t>
    </r>
    <r>
      <rPr>
        <sz val="11"/>
        <color theme="1"/>
        <rFont val="等线"/>
        <charset val="134"/>
        <scheme val="minor"/>
      </rPr>
      <t xml:space="preserve"> 。                                </t>
    </r>
  </si>
  <si>
    <r>
      <rPr>
        <sz val="11"/>
        <color theme="1"/>
        <rFont val="等线"/>
        <charset val="134"/>
        <scheme val="minor"/>
      </rPr>
      <t>报价日期：</t>
    </r>
    <r>
      <rPr>
        <u/>
        <sz val="11"/>
        <color theme="1"/>
        <rFont val="等线"/>
        <charset val="134"/>
        <scheme val="minor"/>
      </rPr>
      <t xml:space="preserve">             </t>
    </r>
    <r>
      <rPr>
        <sz val="11"/>
        <color theme="1"/>
        <rFont val="等线"/>
        <charset val="134"/>
        <scheme val="minor"/>
      </rPr>
      <t xml:space="preserve"> 年</t>
    </r>
    <r>
      <rPr>
        <u/>
        <sz val="11"/>
        <color theme="1"/>
        <rFont val="等线"/>
        <charset val="134"/>
        <scheme val="minor"/>
      </rPr>
      <t xml:space="preserve">             </t>
    </r>
    <r>
      <rPr>
        <sz val="11"/>
        <color theme="1"/>
        <rFont val="等线"/>
        <charset val="134"/>
        <scheme val="minor"/>
      </rPr>
      <t>月</t>
    </r>
    <r>
      <rPr>
        <u/>
        <sz val="11"/>
        <color theme="1"/>
        <rFont val="等线"/>
        <charset val="134"/>
        <scheme val="minor"/>
      </rPr>
      <t xml:space="preserve">            </t>
    </r>
    <r>
      <rPr>
        <sz val="11"/>
        <color theme="1"/>
        <rFont val="等线"/>
        <charset val="134"/>
        <scheme val="minor"/>
      </rPr>
      <t>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</si>
</sst>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1"/>
      <color theme="1"/>
      <name val="等线"/>
      <charset val="134"/>
      <scheme val="minor"/>
    </font>
    <font>
      <sz val="11"/>
      <name val="等线"/>
      <charset val="134"/>
      <scheme val="minor"/>
    </font>
    <font>
      <sz val="20"/>
      <color theme="1"/>
      <name val="等线"/>
      <charset val="134"/>
      <scheme val="minor"/>
    </font>
    <font>
      <sz val="11"/>
      <color theme="1"/>
      <name val="宋体"/>
      <charset val="134"/>
    </font>
    <font>
      <b/>
      <sz val="11"/>
      <color rgb="FF000000"/>
      <name val="宋体"/>
      <charset val="134"/>
    </font>
    <font>
      <b/>
      <sz val="11"/>
      <color theme="1"/>
      <name val="宋体"/>
      <charset val="134"/>
    </font>
    <font>
      <b/>
      <sz val="11"/>
      <color indexed="8"/>
      <name val="宋体"/>
      <charset val="134"/>
    </font>
    <font>
      <b/>
      <sz val="10"/>
      <color rgb="FF000000"/>
      <name val="宋体"/>
      <charset val="134"/>
    </font>
    <font>
      <b/>
      <sz val="10"/>
      <color indexed="8"/>
      <name val="宋体"/>
      <charset val="134"/>
    </font>
    <font>
      <sz val="9"/>
      <color indexed="8"/>
      <name val="宋体"/>
      <charset val="134"/>
    </font>
    <font>
      <b/>
      <sz val="12"/>
      <color indexed="8"/>
      <name val="宋体"/>
      <charset val="134"/>
    </font>
    <font>
      <sz val="10"/>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b/>
      <sz val="10"/>
      <color theme="1"/>
      <name val="宋体"/>
      <charset val="134"/>
    </font>
    <font>
      <b/>
      <u/>
      <sz val="10"/>
      <color rgb="FF000000"/>
      <name val="宋体"/>
      <charset val="134"/>
    </font>
    <font>
      <u/>
      <sz val="11"/>
      <color theme="1"/>
      <name val="等线"/>
      <charset val="134"/>
      <scheme val="minor"/>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4"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5" borderId="7" applyNumberFormat="0" applyAlignment="0" applyProtection="0">
      <alignment vertical="center"/>
    </xf>
    <xf numFmtId="0" fontId="21" fillId="6" borderId="8" applyNumberFormat="0" applyAlignment="0" applyProtection="0">
      <alignment vertical="center"/>
    </xf>
    <xf numFmtId="0" fontId="22" fillId="6" borderId="7" applyNumberFormat="0" applyAlignment="0" applyProtection="0">
      <alignment vertical="center"/>
    </xf>
    <xf numFmtId="0" fontId="23" fillId="7"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xf numFmtId="0" fontId="31" fillId="0" borderId="0">
      <alignment vertical="center"/>
    </xf>
    <xf numFmtId="0" fontId="0" fillId="0" borderId="0">
      <alignment vertical="center"/>
    </xf>
  </cellStyleXfs>
  <cellXfs count="42">
    <xf numFmtId="0" fontId="0" fillId="0" borderId="0" xfId="0"/>
    <xf numFmtId="0" fontId="0" fillId="2" borderId="0" xfId="0" applyFill="1"/>
    <xf numFmtId="0" fontId="0" fillId="0" borderId="0" xfId="0" applyProtection="1">
      <protection locked="0"/>
    </xf>
    <xf numFmtId="0" fontId="0" fillId="0" borderId="0" xfId="0" applyFill="1" applyProtection="1">
      <protection locked="0"/>
    </xf>
    <xf numFmtId="0" fontId="1" fillId="0" borderId="0" xfId="0" applyFont="1" applyFill="1"/>
    <xf numFmtId="176" fontId="2" fillId="0" borderId="0" xfId="0" applyNumberFormat="1" applyFont="1" applyAlignment="1" applyProtection="1">
      <alignment horizontal="center" vertical="center"/>
    </xf>
    <xf numFmtId="176" fontId="2" fillId="0" borderId="0" xfId="0" applyNumberFormat="1" applyFont="1" applyAlignment="1" applyProtection="1">
      <alignment horizontal="center" vertical="center"/>
      <protection locked="0"/>
    </xf>
    <xf numFmtId="176" fontId="3" fillId="0" borderId="1" xfId="0" applyNumberFormat="1" applyFont="1" applyBorder="1" applyAlignment="1" applyProtection="1">
      <alignment horizontal="center" vertical="center" wrapText="1"/>
    </xf>
    <xf numFmtId="176" fontId="3" fillId="0" borderId="1" xfId="0" applyNumberFormat="1" applyFont="1" applyBorder="1" applyAlignment="1" applyProtection="1">
      <alignment horizontal="center" vertical="center" wrapText="1"/>
      <protection locked="0"/>
    </xf>
    <xf numFmtId="176" fontId="3" fillId="0" borderId="1" xfId="0" applyNumberFormat="1" applyFont="1" applyFill="1" applyBorder="1" applyAlignment="1" applyProtection="1">
      <alignment horizontal="center" vertical="center" wrapText="1"/>
      <protection locked="0"/>
    </xf>
    <xf numFmtId="0" fontId="3" fillId="0" borderId="0" xfId="0" applyFont="1" applyBorder="1" applyAlignment="1">
      <alignment horizontal="center" vertical="center" wrapText="1"/>
    </xf>
    <xf numFmtId="0" fontId="1" fillId="0" borderId="0" xfId="0" applyFont="1" applyFill="1" applyBorder="1"/>
    <xf numFmtId="0" fontId="0" fillId="0" borderId="0" xfId="0" applyBorder="1"/>
    <xf numFmtId="176" fontId="0" fillId="0" borderId="1" xfId="0" applyNumberFormat="1" applyFont="1" applyFill="1" applyBorder="1" applyAlignment="1" applyProtection="1">
      <alignment horizontal="center" vertical="center"/>
    </xf>
    <xf numFmtId="176" fontId="0" fillId="0" borderId="1" xfId="0" applyNumberFormat="1" applyFont="1" applyFill="1" applyBorder="1" applyAlignment="1" applyProtection="1">
      <alignment horizontal="center" vertical="center" wrapText="1"/>
    </xf>
    <xf numFmtId="176" fontId="0" fillId="0" borderId="1" xfId="0" applyNumberFormat="1" applyFont="1" applyFill="1" applyBorder="1" applyAlignment="1" applyProtection="1">
      <alignment horizontal="left" vertical="top" wrapText="1"/>
    </xf>
    <xf numFmtId="176" fontId="3" fillId="0" borderId="1" xfId="0" applyNumberFormat="1" applyFont="1" applyFill="1" applyBorder="1" applyAlignment="1" applyProtection="1">
      <alignment horizontal="center" vertical="center" wrapText="1"/>
    </xf>
    <xf numFmtId="176" fontId="0" fillId="0" borderId="1" xfId="0" applyNumberFormat="1" applyBorder="1" applyAlignment="1" applyProtection="1">
      <alignment horizontal="center" vertical="center" wrapText="1"/>
      <protection locked="0"/>
    </xf>
    <xf numFmtId="176" fontId="0" fillId="0" borderId="1" xfId="0" applyNumberFormat="1" applyFill="1" applyBorder="1" applyAlignment="1" applyProtection="1">
      <alignment horizontal="center" vertical="center" wrapText="1"/>
      <protection locked="0"/>
    </xf>
    <xf numFmtId="176" fontId="0" fillId="3" borderId="1" xfId="0" applyNumberFormat="1" applyFont="1" applyFill="1" applyBorder="1" applyAlignment="1" applyProtection="1">
      <alignment horizontal="center" vertical="center" wrapText="1"/>
    </xf>
    <xf numFmtId="176" fontId="0" fillId="3" borderId="1" xfId="0" applyNumberFormat="1" applyFont="1" applyFill="1" applyBorder="1" applyAlignment="1" applyProtection="1">
      <alignment horizontal="left" vertical="top" wrapText="1"/>
    </xf>
    <xf numFmtId="176" fontId="3" fillId="0" borderId="1" xfId="0" applyNumberFormat="1" applyFont="1" applyFill="1" applyBorder="1" applyAlignment="1" applyProtection="1">
      <alignment horizontal="justify" vertical="center" wrapText="1"/>
    </xf>
    <xf numFmtId="176" fontId="0" fillId="0" borderId="1" xfId="0" applyNumberFormat="1" applyFont="1" applyFill="1" applyBorder="1" applyAlignment="1" applyProtection="1">
      <alignment horizontal="left" vertical="center" wrapText="1"/>
    </xf>
    <xf numFmtId="0" fontId="0" fillId="0" borderId="0" xfId="0" applyFill="1"/>
    <xf numFmtId="176" fontId="4" fillId="0" borderId="1" xfId="50" applyNumberFormat="1" applyFont="1" applyBorder="1" applyAlignment="1" applyProtection="1">
      <alignment horizontal="right" vertical="center" wrapText="1"/>
    </xf>
    <xf numFmtId="176" fontId="5" fillId="0" borderId="1" xfId="50" applyNumberFormat="1" applyFont="1" applyBorder="1" applyAlignment="1" applyProtection="1">
      <alignment horizontal="center" vertical="center" wrapText="1"/>
    </xf>
    <xf numFmtId="176" fontId="5" fillId="0" borderId="1" xfId="50" applyNumberFormat="1" applyFont="1" applyBorder="1" applyAlignment="1" applyProtection="1">
      <alignment horizontal="right" vertical="center" wrapText="1"/>
      <protection locked="0"/>
    </xf>
    <xf numFmtId="176" fontId="5" fillId="0" borderId="1" xfId="50" applyNumberFormat="1" applyFont="1" applyBorder="1" applyAlignment="1" applyProtection="1">
      <alignment horizontal="center" vertical="center" wrapText="1"/>
      <protection locked="0"/>
    </xf>
    <xf numFmtId="176" fontId="6" fillId="0" borderId="1" xfId="49" applyNumberFormat="1" applyFont="1" applyBorder="1" applyAlignment="1" applyProtection="1">
      <alignment horizontal="right" vertical="center" wrapText="1"/>
    </xf>
    <xf numFmtId="176" fontId="6" fillId="0" borderId="1" xfId="49" applyNumberFormat="1" applyFont="1" applyBorder="1" applyAlignment="1" applyProtection="1">
      <alignment horizontal="right" vertical="center" wrapText="1"/>
      <protection locked="0"/>
    </xf>
    <xf numFmtId="176" fontId="6" fillId="0" borderId="2" xfId="49" applyNumberFormat="1" applyFont="1" applyBorder="1" applyAlignment="1" applyProtection="1">
      <alignment horizontal="center" vertical="center" wrapText="1"/>
      <protection locked="0"/>
    </xf>
    <xf numFmtId="176" fontId="6" fillId="0" borderId="3" xfId="49" applyNumberFormat="1" applyFont="1" applyBorder="1" applyAlignment="1" applyProtection="1">
      <alignment horizontal="center" vertical="center" wrapText="1"/>
      <protection locked="0"/>
    </xf>
    <xf numFmtId="176" fontId="7" fillId="0" borderId="1" xfId="49" applyNumberFormat="1" applyFont="1" applyBorder="1" applyAlignment="1" applyProtection="1">
      <alignment horizontal="center" vertical="center" wrapText="1"/>
      <protection locked="0"/>
    </xf>
    <xf numFmtId="176" fontId="8" fillId="0" borderId="1" xfId="49" applyNumberFormat="1" applyFont="1" applyBorder="1" applyAlignment="1" applyProtection="1">
      <alignment horizontal="center" vertical="center" wrapText="1"/>
      <protection locked="0"/>
    </xf>
    <xf numFmtId="176" fontId="9" fillId="0" borderId="1" xfId="49" applyNumberFormat="1" applyFont="1" applyBorder="1" applyAlignment="1" applyProtection="1">
      <alignment vertical="center" wrapText="1"/>
      <protection locked="0"/>
    </xf>
    <xf numFmtId="176" fontId="10" fillId="0" borderId="1" xfId="49" applyNumberFormat="1" applyFont="1" applyBorder="1" applyAlignment="1" applyProtection="1">
      <alignment horizontal="center" vertical="center" wrapText="1"/>
      <protection locked="0"/>
    </xf>
    <xf numFmtId="176" fontId="11" fillId="0" borderId="0" xfId="0" applyNumberFormat="1" applyFont="1" applyAlignment="1" applyProtection="1">
      <alignment horizontal="left" vertical="top" wrapText="1"/>
    </xf>
    <xf numFmtId="176" fontId="11" fillId="0" borderId="0" xfId="0" applyNumberFormat="1" applyFont="1" applyAlignment="1" applyProtection="1">
      <alignment horizontal="left" vertical="top" wrapText="1"/>
      <protection locked="0"/>
    </xf>
    <xf numFmtId="176" fontId="0" fillId="0" borderId="0" xfId="0" applyNumberFormat="1" applyFont="1" applyAlignment="1" applyProtection="1">
      <alignment horizontal="right" vertical="center" wrapText="1"/>
      <protection locked="0"/>
    </xf>
    <xf numFmtId="176" fontId="0" fillId="0" borderId="0" xfId="0" applyNumberFormat="1" applyAlignment="1" applyProtection="1">
      <alignment horizontal="right" vertical="center" wrapText="1"/>
      <protection locked="0"/>
    </xf>
    <xf numFmtId="0" fontId="0" fillId="0" borderId="0" xfId="0" applyAlignment="1">
      <alignment horizontal="center" vertical="center" wrapText="1"/>
    </xf>
    <xf numFmtId="176" fontId="0" fillId="0" borderId="0" xfId="0" applyNumberFormat="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6"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57"/>
  <sheetViews>
    <sheetView tabSelected="1" zoomScale="115" zoomScaleNormal="115" workbookViewId="0">
      <pane ySplit="2" topLeftCell="A37" activePane="bottomLeft" state="frozen"/>
      <selection/>
      <selection pane="bottomLeft" activeCell="J15" sqref="J15"/>
    </sheetView>
  </sheetViews>
  <sheetFormatPr defaultColWidth="9" defaultRowHeight="14.25"/>
  <cols>
    <col min="1" max="1" width="5.21666666666667" customWidth="1"/>
    <col min="2" max="2" width="8.90833333333333" customWidth="1"/>
    <col min="3" max="3" width="26.4083333333333" customWidth="1"/>
    <col min="4" max="4" width="5.98333333333333" customWidth="1"/>
    <col min="5" max="5" width="7.28333333333333" customWidth="1"/>
    <col min="6" max="6" width="9.01666666666667" customWidth="1"/>
    <col min="7" max="7" width="10.9833333333333" customWidth="1"/>
    <col min="8" max="8" width="14.0083333333333" style="2" customWidth="1"/>
    <col min="9" max="9" width="13.4666666666667" style="3" customWidth="1"/>
    <col min="10" max="10" width="11.2916666666667" style="2" customWidth="1"/>
    <col min="12" max="12" width="12.6666666666667" style="4"/>
    <col min="14" max="14" width="11.775" customWidth="1"/>
    <col min="17" max="17" width="12.6666666666667"/>
  </cols>
  <sheetData>
    <row r="1" ht="34.5" customHeight="1" spans="1:16">
      <c r="A1" s="5" t="s">
        <v>0</v>
      </c>
      <c r="B1" s="5"/>
      <c r="C1" s="5"/>
      <c r="D1" s="5"/>
      <c r="E1" s="5"/>
      <c r="F1" s="5"/>
      <c r="G1" s="5"/>
      <c r="H1" s="6"/>
      <c r="I1" s="6"/>
      <c r="J1" s="6"/>
    </row>
    <row r="2" ht="54" customHeight="1" spans="1:16">
      <c r="A2" s="7" t="s">
        <v>1</v>
      </c>
      <c r="B2" s="7" t="s">
        <v>2</v>
      </c>
      <c r="C2" s="7" t="s">
        <v>3</v>
      </c>
      <c r="D2" s="7" t="s">
        <v>4</v>
      </c>
      <c r="E2" s="7" t="s">
        <v>5</v>
      </c>
      <c r="F2" s="7" t="s">
        <v>6</v>
      </c>
      <c r="G2" s="7" t="s">
        <v>7</v>
      </c>
      <c r="H2" s="8" t="s">
        <v>8</v>
      </c>
      <c r="I2" s="9" t="s">
        <v>9</v>
      </c>
      <c r="J2" s="8" t="s">
        <v>10</v>
      </c>
      <c r="K2" s="10"/>
      <c r="L2" s="11"/>
      <c r="M2" s="12"/>
      <c r="N2" s="10"/>
      <c r="O2" s="10"/>
      <c r="P2" s="10"/>
    </row>
    <row r="3" ht="249" customHeight="1" spans="1:16">
      <c r="A3" s="13">
        <v>1</v>
      </c>
      <c r="B3" s="14" t="s">
        <v>11</v>
      </c>
      <c r="C3" s="15" t="s">
        <v>12</v>
      </c>
      <c r="D3" s="16" t="s">
        <v>13</v>
      </c>
      <c r="E3" s="16">
        <v>5</v>
      </c>
      <c r="F3" s="16">
        <v>28.58</v>
      </c>
      <c r="G3" s="7">
        <f>F3*E3</f>
        <v>142.9</v>
      </c>
      <c r="H3" s="17"/>
      <c r="I3" s="18">
        <f>H3*E3</f>
        <v>0</v>
      </c>
      <c r="J3" s="17"/>
    </row>
    <row r="4" ht="318" customHeight="1" spans="1:16">
      <c r="A4" s="13">
        <v>2</v>
      </c>
      <c r="B4" s="19" t="s">
        <v>14</v>
      </c>
      <c r="C4" s="20" t="s">
        <v>15</v>
      </c>
      <c r="D4" s="16" t="s">
        <v>16</v>
      </c>
      <c r="E4" s="16">
        <v>1</v>
      </c>
      <c r="F4" s="16">
        <v>2447.32</v>
      </c>
      <c r="G4" s="7">
        <f t="shared" ref="G4:G36" si="0">F4*E4</f>
        <v>2447.32</v>
      </c>
      <c r="H4" s="17"/>
      <c r="I4" s="18">
        <f t="shared" ref="I4:I36" si="1">H4*E4</f>
        <v>0</v>
      </c>
      <c r="J4" s="17"/>
    </row>
    <row r="5" ht="274" customHeight="1" spans="1:16">
      <c r="A5" s="13">
        <v>3</v>
      </c>
      <c r="B5" s="14" t="s">
        <v>17</v>
      </c>
      <c r="C5" s="15" t="s">
        <v>18</v>
      </c>
      <c r="D5" s="16" t="s">
        <v>13</v>
      </c>
      <c r="E5" s="16">
        <f>12.5*3*2</f>
        <v>75</v>
      </c>
      <c r="F5" s="16">
        <v>33.32</v>
      </c>
      <c r="G5" s="7">
        <f t="shared" si="0"/>
        <v>2499</v>
      </c>
      <c r="H5" s="17"/>
      <c r="I5" s="18">
        <f t="shared" si="1"/>
        <v>0</v>
      </c>
      <c r="J5" s="17"/>
    </row>
    <row r="6" ht="258" customHeight="1" spans="1:16">
      <c r="A6" s="13">
        <v>4</v>
      </c>
      <c r="B6" s="14" t="s">
        <v>19</v>
      </c>
      <c r="C6" s="15" t="s">
        <v>20</v>
      </c>
      <c r="D6" s="16" t="s">
        <v>21</v>
      </c>
      <c r="E6" s="16">
        <v>12.5</v>
      </c>
      <c r="F6" s="16">
        <v>16.6</v>
      </c>
      <c r="G6" s="7">
        <f t="shared" si="0"/>
        <v>207.5</v>
      </c>
      <c r="H6" s="17"/>
      <c r="I6" s="18">
        <f t="shared" si="1"/>
        <v>0</v>
      </c>
      <c r="J6" s="17"/>
    </row>
    <row r="7" ht="277" customHeight="1" spans="1:16">
      <c r="A7" s="13">
        <v>5</v>
      </c>
      <c r="B7" s="14" t="s">
        <v>22</v>
      </c>
      <c r="C7" s="15" t="s">
        <v>23</v>
      </c>
      <c r="D7" s="16" t="s">
        <v>21</v>
      </c>
      <c r="E7" s="16">
        <v>12.5</v>
      </c>
      <c r="F7" s="16">
        <v>38.7</v>
      </c>
      <c r="G7" s="7">
        <f t="shared" si="0"/>
        <v>483.75</v>
      </c>
      <c r="H7" s="17"/>
      <c r="I7" s="18">
        <f t="shared" si="1"/>
        <v>0</v>
      </c>
      <c r="J7" s="17"/>
    </row>
    <row r="8" ht="266" customHeight="1" spans="1:16">
      <c r="A8" s="13">
        <v>6</v>
      </c>
      <c r="B8" s="14" t="s">
        <v>24</v>
      </c>
      <c r="C8" s="15" t="s">
        <v>25</v>
      </c>
      <c r="D8" s="16" t="s">
        <v>21</v>
      </c>
      <c r="E8" s="16">
        <v>12.5</v>
      </c>
      <c r="F8" s="16">
        <v>38.8</v>
      </c>
      <c r="G8" s="7">
        <f t="shared" si="0"/>
        <v>485</v>
      </c>
      <c r="H8" s="17"/>
      <c r="I8" s="18">
        <f t="shared" si="1"/>
        <v>0</v>
      </c>
      <c r="J8" s="17"/>
    </row>
    <row r="9" ht="281" customHeight="1" spans="1:16">
      <c r="A9" s="13">
        <v>7</v>
      </c>
      <c r="B9" s="14" t="s">
        <v>26</v>
      </c>
      <c r="C9" s="15" t="s">
        <v>27</v>
      </c>
      <c r="D9" s="16" t="s">
        <v>28</v>
      </c>
      <c r="E9" s="16">
        <f>12.5*4*3</f>
        <v>150</v>
      </c>
      <c r="F9" s="16">
        <v>113.14</v>
      </c>
      <c r="G9" s="7">
        <f t="shared" si="0"/>
        <v>16971</v>
      </c>
      <c r="H9" s="17"/>
      <c r="I9" s="18">
        <f t="shared" si="1"/>
        <v>0</v>
      </c>
      <c r="J9" s="17"/>
    </row>
    <row r="10" ht="283" customHeight="1" spans="1:16">
      <c r="A10" s="13">
        <v>8</v>
      </c>
      <c r="B10" s="14" t="s">
        <v>29</v>
      </c>
      <c r="C10" s="15" t="s">
        <v>30</v>
      </c>
      <c r="D10" s="16" t="s">
        <v>21</v>
      </c>
      <c r="E10" s="16">
        <f>12.5*1.2</f>
        <v>15</v>
      </c>
      <c r="F10" s="21">
        <v>39.95</v>
      </c>
      <c r="G10" s="7">
        <f t="shared" si="0"/>
        <v>599.25</v>
      </c>
      <c r="H10" s="17"/>
      <c r="I10" s="18">
        <f t="shared" si="1"/>
        <v>0</v>
      </c>
      <c r="J10" s="17"/>
    </row>
    <row r="11" ht="232" customHeight="1" spans="1:16">
      <c r="A11" s="13">
        <v>9</v>
      </c>
      <c r="B11" s="14" t="s">
        <v>31</v>
      </c>
      <c r="C11" s="15" t="s">
        <v>32</v>
      </c>
      <c r="D11" s="16" t="s">
        <v>13</v>
      </c>
      <c r="E11" s="16">
        <f>12.5*3</f>
        <v>37.5</v>
      </c>
      <c r="F11" s="21">
        <v>19.81</v>
      </c>
      <c r="G11" s="7">
        <f t="shared" si="0"/>
        <v>742.875</v>
      </c>
      <c r="H11" s="17"/>
      <c r="I11" s="18">
        <f t="shared" si="1"/>
        <v>0</v>
      </c>
      <c r="J11" s="17"/>
    </row>
    <row r="12" ht="262" customHeight="1" spans="1:16">
      <c r="A12" s="13">
        <v>10</v>
      </c>
      <c r="B12" s="22" t="s">
        <v>33</v>
      </c>
      <c r="C12" s="15" t="s">
        <v>34</v>
      </c>
      <c r="D12" s="16" t="s">
        <v>13</v>
      </c>
      <c r="E12" s="16">
        <v>37.5</v>
      </c>
      <c r="F12" s="16">
        <v>40.54</v>
      </c>
      <c r="G12" s="7">
        <f t="shared" si="0"/>
        <v>1520.25</v>
      </c>
      <c r="H12" s="17"/>
      <c r="I12" s="18">
        <f t="shared" si="1"/>
        <v>0</v>
      </c>
      <c r="J12" s="17"/>
    </row>
    <row r="13" ht="305" customHeight="1" spans="1:16">
      <c r="A13" s="13">
        <v>11</v>
      </c>
      <c r="B13" s="14" t="s">
        <v>35</v>
      </c>
      <c r="C13" s="15" t="s">
        <v>36</v>
      </c>
      <c r="D13" s="16" t="s">
        <v>13</v>
      </c>
      <c r="E13" s="16">
        <v>15</v>
      </c>
      <c r="F13" s="16">
        <v>195</v>
      </c>
      <c r="G13" s="7">
        <f t="shared" si="0"/>
        <v>2925</v>
      </c>
      <c r="H13" s="17"/>
      <c r="I13" s="18">
        <f t="shared" si="1"/>
        <v>0</v>
      </c>
      <c r="J13" s="17"/>
    </row>
    <row r="14" ht="322" customHeight="1" spans="1:16">
      <c r="A14" s="13">
        <v>12</v>
      </c>
      <c r="B14" s="14" t="s">
        <v>37</v>
      </c>
      <c r="C14" s="15" t="s">
        <v>38</v>
      </c>
      <c r="D14" s="16" t="s">
        <v>13</v>
      </c>
      <c r="E14" s="16">
        <v>15</v>
      </c>
      <c r="F14" s="16">
        <v>37</v>
      </c>
      <c r="G14" s="7">
        <f t="shared" si="0"/>
        <v>555</v>
      </c>
      <c r="H14" s="17"/>
      <c r="I14" s="18">
        <f t="shared" si="1"/>
        <v>0</v>
      </c>
      <c r="J14" s="17"/>
    </row>
    <row r="15" ht="262" customHeight="1" spans="1:16">
      <c r="A15" s="13">
        <v>13</v>
      </c>
      <c r="B15" s="14" t="s">
        <v>39</v>
      </c>
      <c r="C15" s="15" t="s">
        <v>40</v>
      </c>
      <c r="D15" s="16" t="s">
        <v>13</v>
      </c>
      <c r="E15" s="16">
        <v>35</v>
      </c>
      <c r="F15" s="16">
        <v>45.4</v>
      </c>
      <c r="G15" s="7">
        <f t="shared" si="0"/>
        <v>1589</v>
      </c>
      <c r="H15" s="17"/>
      <c r="I15" s="18">
        <f t="shared" si="1"/>
        <v>0</v>
      </c>
      <c r="J15" s="17"/>
    </row>
    <row r="16" ht="288" customHeight="1" spans="1:16">
      <c r="A16" s="13">
        <v>14</v>
      </c>
      <c r="B16" s="14" t="s">
        <v>41</v>
      </c>
      <c r="C16" s="15" t="s">
        <v>42</v>
      </c>
      <c r="D16" s="16" t="s">
        <v>13</v>
      </c>
      <c r="E16" s="16">
        <v>35</v>
      </c>
      <c r="F16" s="16">
        <v>51.92</v>
      </c>
      <c r="G16" s="7">
        <f t="shared" si="0"/>
        <v>1817.2</v>
      </c>
      <c r="H16" s="17"/>
      <c r="I16" s="18">
        <f t="shared" si="1"/>
        <v>0</v>
      </c>
      <c r="J16" s="17"/>
    </row>
    <row r="17" ht="283" customHeight="1" spans="1:40">
      <c r="A17" s="13">
        <v>15</v>
      </c>
      <c r="B17" s="14" t="s">
        <v>43</v>
      </c>
      <c r="C17" s="15" t="s">
        <v>44</v>
      </c>
      <c r="D17" s="16" t="s">
        <v>28</v>
      </c>
      <c r="E17" s="16">
        <v>120</v>
      </c>
      <c r="F17" s="16">
        <v>50.91</v>
      </c>
      <c r="G17" s="7">
        <f t="shared" si="0"/>
        <v>6109.2</v>
      </c>
      <c r="H17" s="17"/>
      <c r="I17" s="18">
        <f t="shared" si="1"/>
        <v>0</v>
      </c>
      <c r="J17" s="17"/>
    </row>
    <row r="18" ht="235" customHeight="1" spans="1:40">
      <c r="A18" s="13">
        <v>16</v>
      </c>
      <c r="B18" s="14" t="s">
        <v>45</v>
      </c>
      <c r="C18" s="15" t="s">
        <v>46</v>
      </c>
      <c r="D18" s="16" t="s">
        <v>28</v>
      </c>
      <c r="E18" s="16">
        <v>120</v>
      </c>
      <c r="F18" s="16">
        <v>35.24</v>
      </c>
      <c r="G18" s="7">
        <f t="shared" si="0"/>
        <v>4228.8</v>
      </c>
      <c r="H18" s="17"/>
      <c r="I18" s="18">
        <f t="shared" si="1"/>
        <v>0</v>
      </c>
      <c r="J18" s="17"/>
    </row>
    <row r="19" ht="235" customHeight="1" spans="1:40">
      <c r="A19" s="13">
        <v>17</v>
      </c>
      <c r="B19" s="14" t="s">
        <v>47</v>
      </c>
      <c r="C19" s="15" t="s">
        <v>48</v>
      </c>
      <c r="D19" s="16" t="s">
        <v>28</v>
      </c>
      <c r="E19" s="16">
        <v>30</v>
      </c>
      <c r="F19" s="16">
        <v>171.02</v>
      </c>
      <c r="G19" s="7">
        <f t="shared" si="0"/>
        <v>5130.6</v>
      </c>
      <c r="H19" s="17"/>
      <c r="I19" s="18">
        <f t="shared" si="1"/>
        <v>0</v>
      </c>
      <c r="J19" s="17"/>
    </row>
    <row r="20" ht="332" customHeight="1" spans="1:40">
      <c r="A20" s="13">
        <v>18</v>
      </c>
      <c r="B20" s="14" t="s">
        <v>49</v>
      </c>
      <c r="C20" s="15" t="s">
        <v>50</v>
      </c>
      <c r="D20" s="16" t="s">
        <v>21</v>
      </c>
      <c r="E20" s="16">
        <v>12.5</v>
      </c>
      <c r="F20" s="16">
        <v>194.9</v>
      </c>
      <c r="G20" s="7">
        <f t="shared" si="0"/>
        <v>2436.25</v>
      </c>
      <c r="H20" s="17"/>
      <c r="I20" s="18">
        <f t="shared" si="1"/>
        <v>0</v>
      </c>
      <c r="J20" s="17"/>
    </row>
    <row r="21" ht="229" customHeight="1" spans="1:40">
      <c r="A21" s="13">
        <v>19</v>
      </c>
      <c r="B21" s="14" t="s">
        <v>51</v>
      </c>
      <c r="C21" s="15" t="s">
        <v>52</v>
      </c>
      <c r="D21" s="16" t="s">
        <v>21</v>
      </c>
      <c r="E21" s="16">
        <v>12.5</v>
      </c>
      <c r="F21" s="16">
        <v>176.71</v>
      </c>
      <c r="G21" s="7">
        <f t="shared" si="0"/>
        <v>2208.875</v>
      </c>
      <c r="H21" s="17"/>
      <c r="I21" s="18">
        <f t="shared" si="1"/>
        <v>0</v>
      </c>
      <c r="J21" s="17"/>
    </row>
    <row r="22" ht="333" customHeight="1" spans="1:40">
      <c r="A22" s="13">
        <v>20</v>
      </c>
      <c r="B22" s="14" t="s">
        <v>53</v>
      </c>
      <c r="C22" s="15" t="s">
        <v>54</v>
      </c>
      <c r="D22" s="16" t="s">
        <v>13</v>
      </c>
      <c r="E22" s="16">
        <f>18.75*2</f>
        <v>37.5</v>
      </c>
      <c r="F22" s="16">
        <v>132.87</v>
      </c>
      <c r="G22" s="7">
        <f t="shared" si="0"/>
        <v>4982.625</v>
      </c>
      <c r="H22" s="17"/>
      <c r="I22" s="18">
        <f t="shared" si="1"/>
        <v>0</v>
      </c>
      <c r="J22" s="17"/>
    </row>
    <row r="23" ht="299" customHeight="1" spans="1:40">
      <c r="A23" s="13">
        <v>21</v>
      </c>
      <c r="B23" s="14" t="s">
        <v>55</v>
      </c>
      <c r="C23" s="15" t="s">
        <v>56</v>
      </c>
      <c r="D23" s="16" t="s">
        <v>13</v>
      </c>
      <c r="E23" s="16">
        <v>15</v>
      </c>
      <c r="F23" s="16">
        <v>114.84</v>
      </c>
      <c r="G23" s="7">
        <f t="shared" si="0"/>
        <v>1722.6</v>
      </c>
      <c r="H23" s="17"/>
      <c r="I23" s="18">
        <f t="shared" si="1"/>
        <v>0</v>
      </c>
      <c r="J23" s="17"/>
    </row>
    <row r="24" ht="255" customHeight="1" spans="1:40">
      <c r="A24" s="13">
        <v>22</v>
      </c>
      <c r="B24" s="14" t="s">
        <v>57</v>
      </c>
      <c r="C24" s="15" t="s">
        <v>58</v>
      </c>
      <c r="D24" s="16" t="s">
        <v>13</v>
      </c>
      <c r="E24" s="16">
        <v>28</v>
      </c>
      <c r="F24" s="16">
        <v>1.44</v>
      </c>
      <c r="G24" s="7">
        <f t="shared" si="0"/>
        <v>40.32</v>
      </c>
      <c r="H24" s="17"/>
      <c r="I24" s="18">
        <f t="shared" si="1"/>
        <v>0</v>
      </c>
      <c r="J24" s="17"/>
    </row>
    <row r="25" ht="309" customHeight="1" spans="1:40">
      <c r="A25" s="13">
        <v>23</v>
      </c>
      <c r="B25" s="14" t="s">
        <v>59</v>
      </c>
      <c r="C25" s="15" t="s">
        <v>60</v>
      </c>
      <c r="D25" s="16" t="s">
        <v>13</v>
      </c>
      <c r="E25" s="16">
        <v>28</v>
      </c>
      <c r="F25" s="16">
        <v>35</v>
      </c>
      <c r="G25" s="7">
        <f t="shared" si="0"/>
        <v>980</v>
      </c>
      <c r="H25" s="17"/>
      <c r="I25" s="18">
        <f t="shared" si="1"/>
        <v>0</v>
      </c>
      <c r="J25" s="17"/>
    </row>
    <row r="26" ht="263" customHeight="1" spans="1:40">
      <c r="A26" s="13">
        <v>24</v>
      </c>
      <c r="B26" s="14" t="s">
        <v>61</v>
      </c>
      <c r="C26" s="15" t="s">
        <v>62</v>
      </c>
      <c r="D26" s="16" t="s">
        <v>13</v>
      </c>
      <c r="E26" s="16">
        <v>28</v>
      </c>
      <c r="F26" s="16">
        <v>42</v>
      </c>
      <c r="G26" s="7">
        <f t="shared" si="0"/>
        <v>1176</v>
      </c>
      <c r="H26" s="17"/>
      <c r="I26" s="18">
        <f t="shared" si="1"/>
        <v>0</v>
      </c>
      <c r="J26" s="17"/>
    </row>
    <row r="27" s="1" customFormat="1" ht="230" customHeight="1" spans="1:40">
      <c r="A27" s="13">
        <v>25</v>
      </c>
      <c r="B27" s="14" t="s">
        <v>63</v>
      </c>
      <c r="C27" s="15" t="s">
        <v>64</v>
      </c>
      <c r="D27" s="16" t="s">
        <v>28</v>
      </c>
      <c r="E27" s="16">
        <v>2.3</v>
      </c>
      <c r="F27" s="16">
        <v>171.02</v>
      </c>
      <c r="G27" s="7">
        <f t="shared" si="0"/>
        <v>393.346</v>
      </c>
      <c r="H27" s="18"/>
      <c r="I27" s="18">
        <f t="shared" si="1"/>
        <v>0</v>
      </c>
      <c r="J27" s="18"/>
      <c r="K27" s="23"/>
      <c r="L27" s="4"/>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row>
    <row r="28" ht="262" customHeight="1" spans="1:40">
      <c r="A28" s="13">
        <v>26</v>
      </c>
      <c r="B28" s="14" t="s">
        <v>65</v>
      </c>
      <c r="C28" s="15" t="s">
        <v>66</v>
      </c>
      <c r="D28" s="16" t="s">
        <v>13</v>
      </c>
      <c r="E28" s="16">
        <v>35</v>
      </c>
      <c r="F28" s="16">
        <v>1.61</v>
      </c>
      <c r="G28" s="7">
        <f t="shared" si="0"/>
        <v>56.35</v>
      </c>
      <c r="H28" s="17"/>
      <c r="I28" s="18">
        <f t="shared" si="1"/>
        <v>0</v>
      </c>
      <c r="J28" s="17"/>
    </row>
    <row r="29" ht="259" customHeight="1" spans="1:40">
      <c r="A29" s="13">
        <v>27</v>
      </c>
      <c r="B29" s="14" t="s">
        <v>67</v>
      </c>
      <c r="C29" s="15" t="s">
        <v>68</v>
      </c>
      <c r="D29" s="16" t="s">
        <v>13</v>
      </c>
      <c r="E29" s="16">
        <v>25</v>
      </c>
      <c r="F29" s="16">
        <v>12.71</v>
      </c>
      <c r="G29" s="7">
        <f t="shared" si="0"/>
        <v>317.75</v>
      </c>
      <c r="H29" s="17"/>
      <c r="I29" s="18">
        <f t="shared" si="1"/>
        <v>0</v>
      </c>
      <c r="J29" s="17"/>
    </row>
    <row r="30" ht="303" customHeight="1" spans="1:40">
      <c r="A30" s="13">
        <v>28</v>
      </c>
      <c r="B30" s="14" t="s">
        <v>69</v>
      </c>
      <c r="C30" s="15" t="s">
        <v>70</v>
      </c>
      <c r="D30" s="16" t="s">
        <v>13</v>
      </c>
      <c r="E30" s="16">
        <v>25</v>
      </c>
      <c r="F30" s="16">
        <v>113.58</v>
      </c>
      <c r="G30" s="7">
        <f t="shared" si="0"/>
        <v>2839.5</v>
      </c>
      <c r="H30" s="17"/>
      <c r="I30" s="18">
        <f t="shared" si="1"/>
        <v>0</v>
      </c>
      <c r="J30" s="17"/>
    </row>
    <row r="31" ht="244" customHeight="1" spans="1:40">
      <c r="A31" s="13">
        <v>29</v>
      </c>
      <c r="B31" s="14" t="s">
        <v>71</v>
      </c>
      <c r="C31" s="15" t="s">
        <v>72</v>
      </c>
      <c r="D31" s="16" t="s">
        <v>13</v>
      </c>
      <c r="E31" s="16">
        <v>28</v>
      </c>
      <c r="F31" s="16">
        <v>8.3</v>
      </c>
      <c r="G31" s="7">
        <f t="shared" si="0"/>
        <v>232.4</v>
      </c>
      <c r="H31" s="17"/>
      <c r="I31" s="18">
        <f t="shared" si="1"/>
        <v>0</v>
      </c>
      <c r="J31" s="17"/>
    </row>
    <row r="32" ht="266" customHeight="1" spans="1:40">
      <c r="A32" s="13">
        <v>30</v>
      </c>
      <c r="B32" s="14" t="s">
        <v>73</v>
      </c>
      <c r="C32" s="15" t="s">
        <v>74</v>
      </c>
      <c r="D32" s="16" t="s">
        <v>13</v>
      </c>
      <c r="E32" s="16">
        <v>35</v>
      </c>
      <c r="F32" s="16">
        <v>59.42</v>
      </c>
      <c r="G32" s="7">
        <f t="shared" si="0"/>
        <v>2079.7</v>
      </c>
      <c r="H32" s="17"/>
      <c r="I32" s="18">
        <f t="shared" si="1"/>
        <v>0</v>
      </c>
      <c r="J32" s="17"/>
    </row>
    <row r="33" ht="223" customHeight="1" spans="1:10">
      <c r="A33" s="13">
        <v>31</v>
      </c>
      <c r="B33" s="14" t="s">
        <v>75</v>
      </c>
      <c r="C33" s="15" t="s">
        <v>76</v>
      </c>
      <c r="D33" s="16" t="s">
        <v>28</v>
      </c>
      <c r="E33" s="16">
        <v>3.2</v>
      </c>
      <c r="F33" s="16">
        <v>171.02</v>
      </c>
      <c r="G33" s="7">
        <f t="shared" si="0"/>
        <v>547.264</v>
      </c>
      <c r="H33" s="17"/>
      <c r="I33" s="18">
        <f t="shared" si="1"/>
        <v>0</v>
      </c>
      <c r="J33" s="17"/>
    </row>
    <row r="34" ht="131" customHeight="1" spans="1:10">
      <c r="A34" s="13">
        <v>32</v>
      </c>
      <c r="B34" s="14" t="s">
        <v>77</v>
      </c>
      <c r="C34" s="15" t="s">
        <v>78</v>
      </c>
      <c r="D34" s="16" t="s">
        <v>13</v>
      </c>
      <c r="E34" s="16">
        <v>34.5</v>
      </c>
      <c r="F34" s="16">
        <v>23.06</v>
      </c>
      <c r="G34" s="7">
        <f t="shared" si="0"/>
        <v>795.57</v>
      </c>
      <c r="H34" s="17"/>
      <c r="I34" s="18">
        <f t="shared" si="1"/>
        <v>0</v>
      </c>
      <c r="J34" s="17"/>
    </row>
    <row r="35" ht="223" customHeight="1" spans="1:10">
      <c r="A35" s="13">
        <v>33</v>
      </c>
      <c r="B35" s="19" t="s">
        <v>79</v>
      </c>
      <c r="C35" s="20" t="s">
        <v>80</v>
      </c>
      <c r="D35" s="16" t="s">
        <v>13</v>
      </c>
      <c r="E35" s="16">
        <f>25*1.8</f>
        <v>45</v>
      </c>
      <c r="F35" s="16">
        <v>25</v>
      </c>
      <c r="G35" s="7">
        <f t="shared" si="0"/>
        <v>1125</v>
      </c>
      <c r="H35" s="17"/>
      <c r="I35" s="18">
        <f t="shared" si="1"/>
        <v>0</v>
      </c>
      <c r="J35" s="17"/>
    </row>
    <row r="36" ht="251" customHeight="1" spans="1:10">
      <c r="A36" s="13">
        <v>34</v>
      </c>
      <c r="B36" s="19" t="s">
        <v>81</v>
      </c>
      <c r="C36" s="20" t="s">
        <v>82</v>
      </c>
      <c r="D36" s="16" t="s">
        <v>13</v>
      </c>
      <c r="E36" s="16">
        <v>20</v>
      </c>
      <c r="F36" s="16">
        <v>45</v>
      </c>
      <c r="G36" s="7">
        <f t="shared" si="0"/>
        <v>900</v>
      </c>
      <c r="H36" s="17"/>
      <c r="I36" s="18">
        <f t="shared" si="1"/>
        <v>0</v>
      </c>
      <c r="J36" s="17"/>
    </row>
    <row r="37" ht="48" customHeight="1" spans="1:10">
      <c r="A37" s="24" t="s">
        <v>83</v>
      </c>
      <c r="B37" s="24"/>
      <c r="C37" s="24"/>
      <c r="D37" s="24"/>
      <c r="E37" s="24"/>
      <c r="F37" s="24"/>
      <c r="G37" s="25">
        <f>SUM(G3:G36)</f>
        <v>71287.195</v>
      </c>
      <c r="H37" s="26" t="s">
        <v>84</v>
      </c>
      <c r="I37" s="27"/>
      <c r="J37" s="27"/>
    </row>
    <row r="38" ht="56" customHeight="1" spans="1:10">
      <c r="A38" s="28" t="s">
        <v>85</v>
      </c>
      <c r="B38" s="28"/>
      <c r="C38" s="28"/>
      <c r="D38" s="28"/>
      <c r="E38" s="28"/>
      <c r="F38" s="28"/>
      <c r="G38" s="28"/>
      <c r="H38" s="29"/>
      <c r="I38" s="30"/>
      <c r="J38" s="31"/>
    </row>
    <row r="39" ht="75" customHeight="1" spans="1:10">
      <c r="A39" s="32" t="s">
        <v>86</v>
      </c>
      <c r="B39" s="33"/>
      <c r="C39" s="33"/>
      <c r="D39" s="33"/>
      <c r="E39" s="33"/>
      <c r="F39" s="33"/>
      <c r="G39" s="33"/>
      <c r="H39" s="26" t="s">
        <v>87</v>
      </c>
      <c r="I39" s="34"/>
      <c r="J39" s="35" t="s">
        <v>88</v>
      </c>
    </row>
    <row r="40" ht="256" customHeight="1" spans="1:10">
      <c r="A40" s="36" t="s">
        <v>89</v>
      </c>
      <c r="B40" s="36"/>
      <c r="C40" s="36"/>
      <c r="D40" s="36"/>
      <c r="E40" s="36"/>
      <c r="F40" s="36"/>
      <c r="G40" s="36"/>
      <c r="H40" s="37"/>
      <c r="I40" s="37"/>
      <c r="J40" s="37"/>
    </row>
    <row r="41" ht="45" customHeight="1" spans="1:10">
      <c r="A41" s="38" t="s">
        <v>90</v>
      </c>
      <c r="B41" s="39"/>
      <c r="C41" s="39"/>
      <c r="D41" s="39"/>
      <c r="E41" s="39"/>
      <c r="F41" s="39"/>
      <c r="G41" s="39"/>
      <c r="H41" s="39"/>
      <c r="I41" s="39"/>
      <c r="J41" s="39"/>
    </row>
    <row r="42" ht="41" customHeight="1" spans="1:10">
      <c r="A42" s="38" t="s">
        <v>91</v>
      </c>
      <c r="B42" s="39"/>
      <c r="C42" s="39"/>
      <c r="D42" s="39"/>
      <c r="E42" s="39"/>
      <c r="F42" s="39"/>
      <c r="G42" s="39"/>
      <c r="H42" s="39"/>
      <c r="I42" s="39"/>
      <c r="J42" s="39"/>
    </row>
    <row r="43" ht="29" customHeight="1" spans="1:10">
      <c r="A43" s="38" t="s">
        <v>92</v>
      </c>
      <c r="B43" s="39"/>
      <c r="C43" s="39"/>
      <c r="D43" s="39"/>
      <c r="E43" s="39"/>
      <c r="F43" s="39"/>
      <c r="G43" s="39"/>
      <c r="H43" s="39"/>
      <c r="I43" s="39"/>
      <c r="J43" s="39"/>
    </row>
    <row r="44" spans="1:10">
      <c r="A44" s="40"/>
      <c r="B44" s="40"/>
      <c r="C44" s="40"/>
      <c r="D44" s="40"/>
      <c r="E44" s="40"/>
      <c r="F44" s="41"/>
      <c r="G44" s="40"/>
    </row>
    <row r="45" spans="1:10">
      <c r="A45" s="40"/>
      <c r="B45" s="40"/>
      <c r="C45" s="40"/>
      <c r="D45" s="40"/>
      <c r="E45" s="40"/>
      <c r="F45" s="41"/>
      <c r="G45" s="40"/>
    </row>
    <row r="46" spans="1:10">
      <c r="A46" s="40"/>
      <c r="B46" s="40"/>
      <c r="C46" s="40"/>
      <c r="D46" s="40"/>
      <c r="E46" s="40"/>
      <c r="F46" s="41"/>
      <c r="G46" s="40"/>
    </row>
    <row r="47" spans="1:10">
      <c r="A47" s="40"/>
      <c r="B47" s="40"/>
      <c r="C47" s="40"/>
      <c r="D47" s="40"/>
      <c r="E47" s="40"/>
      <c r="F47" s="41"/>
      <c r="G47" s="40"/>
    </row>
    <row r="48" spans="1:10">
      <c r="A48" s="40"/>
      <c r="B48" s="40"/>
      <c r="C48" s="40"/>
      <c r="D48" s="40"/>
      <c r="E48" s="40"/>
      <c r="F48" s="41"/>
      <c r="G48" s="40"/>
    </row>
    <row r="49" spans="1:7">
      <c r="A49" s="40"/>
      <c r="B49" s="40"/>
      <c r="C49" s="40"/>
      <c r="D49" s="40"/>
      <c r="E49" s="40"/>
      <c r="F49" s="40"/>
      <c r="G49" s="40"/>
    </row>
    <row r="50" spans="1:7">
      <c r="A50" s="40"/>
      <c r="B50" s="40"/>
      <c r="C50" s="40"/>
      <c r="D50" s="40"/>
      <c r="E50" s="40"/>
      <c r="F50" s="40"/>
      <c r="G50" s="40"/>
    </row>
    <row r="51" spans="1:7">
      <c r="A51" s="40"/>
      <c r="B51" s="40"/>
      <c r="C51" s="40"/>
      <c r="D51" s="40"/>
      <c r="E51" s="40"/>
      <c r="F51" s="40"/>
      <c r="G51" s="40"/>
    </row>
    <row r="52" spans="1:7">
      <c r="A52" s="40"/>
      <c r="B52" s="40"/>
      <c r="C52" s="40"/>
      <c r="D52" s="40"/>
      <c r="E52" s="40"/>
      <c r="F52" s="40"/>
      <c r="G52" s="40"/>
    </row>
    <row r="53" spans="1:7">
      <c r="A53" s="40"/>
      <c r="B53" s="40"/>
      <c r="C53" s="40"/>
      <c r="D53" s="40"/>
      <c r="E53" s="40"/>
      <c r="F53" s="40"/>
      <c r="G53" s="40"/>
    </row>
    <row r="54" spans="1:7">
      <c r="A54" s="40"/>
      <c r="B54" s="40"/>
      <c r="C54" s="40"/>
      <c r="D54" s="40"/>
      <c r="E54" s="40"/>
      <c r="F54" s="40"/>
      <c r="G54" s="40"/>
    </row>
    <row r="55" spans="1:7">
      <c r="A55" s="40"/>
      <c r="B55" s="40"/>
      <c r="C55" s="40"/>
      <c r="D55" s="40"/>
      <c r="E55" s="40"/>
      <c r="F55" s="40"/>
      <c r="G55" s="40"/>
    </row>
    <row r="56" spans="1:7">
      <c r="A56" s="40"/>
      <c r="B56" s="40"/>
      <c r="C56" s="40"/>
      <c r="D56" s="40"/>
      <c r="E56" s="40"/>
      <c r="F56" s="40"/>
      <c r="G56" s="40"/>
    </row>
    <row r="57" spans="1:7">
      <c r="A57" s="40"/>
      <c r="B57" s="40"/>
      <c r="C57" s="40"/>
      <c r="D57" s="40"/>
      <c r="E57" s="40"/>
      <c r="F57" s="40"/>
      <c r="G57" s="40"/>
    </row>
  </sheetData>
  <sheetProtection algorithmName="SHA-512" hashValue="v0FhL72hPgC0GURC1kBl3qswdlR2AkE02A9Ytq601VxM4OVAkET6hjRAl/gE+s7KsBcsH9+KrO4Q2GGXuq7NEQ==" saltValue="PegGaRXCVRVNtB6qvL3WoA==" spinCount="100000" sheet="1" selectLockedCells="1" objects="1"/>
  <mergeCells count="10">
    <mergeCell ref="A1:J1"/>
    <mergeCell ref="A37:F37"/>
    <mergeCell ref="I37:J37"/>
    <mergeCell ref="A38:H38"/>
    <mergeCell ref="I38:J38"/>
    <mergeCell ref="A39:G39"/>
    <mergeCell ref="A40:J40"/>
    <mergeCell ref="A41:J41"/>
    <mergeCell ref="A42:J42"/>
    <mergeCell ref="A43:J43"/>
  </mergeCells>
  <printOptions horizontalCentered="1"/>
  <pageMargins left="0.747916666666667" right="0.314583333333333" top="0.708333333333333" bottom="0.904861111111111" header="0.118055555555556" footer="0.314583333333333"/>
  <pageSetup paperSize="9" scale="78" orientation="portrait" horizont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Brave</cp:lastModifiedBy>
  <dcterms:created xsi:type="dcterms:W3CDTF">2015-06-05T18:19:00Z</dcterms:created>
  <cp:lastPrinted>2024-04-26T02:07:00Z</cp:lastPrinted>
  <dcterms:modified xsi:type="dcterms:W3CDTF">2025-12-22T02:32:56Z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4BF3AB0D720340CD88A52F8606D14A66_12</vt:lpwstr>
  </property>
  <property fmtid="{D5CDD505-2E9C-101B-9397-08002B2CF9AE}" pid="3" name="KSOProductBuildVer">
    <vt:lpwstr>2052-12.1.0.24034</vt:lpwstr>
  </property>
  <property fmtid="{D5CDD505-2E9C-101B-9397-08002B2CF9AE}" pid="4" name="CalculationRule">
    <vt:i4>0</vt:i4>
  </property>
</Properties>
</file>